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職員共通\特定研究資金\2017年度版の検討\★最終版\WEBアップロード\様式\人事\"/>
    </mc:Choice>
  </mc:AlternateContent>
  <bookViews>
    <workbookView xWindow="0" yWindow="0" windowWidth="28800" windowHeight="12060" tabRatio="878"/>
  </bookViews>
  <sheets>
    <sheet name="&lt;様式23&gt;勤務表" sheetId="44" r:id="rId1"/>
    <sheet name="休日・祝日" sheetId="41" r:id="rId2"/>
  </sheets>
  <definedNames>
    <definedName name="_xlnm._FilterDatabase" localSheetId="0" hidden="1">'&lt;様式23&gt;勤務表'!#REF!</definedName>
    <definedName name="_xlnm._FilterDatabase" localSheetId="1" hidden="1">休日・祝日!$B$4:$D$43</definedName>
    <definedName name="_xlnm.Print_Area" localSheetId="0">'&lt;様式23&gt;勤務表'!$B$1:$R$56</definedName>
    <definedName name="アルバイト表" localSheetId="0">'&lt;様式23&gt;勤務表'!#REF!</definedName>
    <definedName name="アルバイト表">#REF!</definedName>
    <definedName name="交通費" localSheetId="0">#REF!</definedName>
    <definedName name="交通費">#REF!</definedName>
    <definedName name="祝日">休日・祝日!$C$4:$D$61</definedName>
  </definedNames>
  <calcPr calcId="152511"/>
</workbook>
</file>

<file path=xl/calcChain.xml><?xml version="1.0" encoding="utf-8"?>
<calcChain xmlns="http://schemas.openxmlformats.org/spreadsheetml/2006/main">
  <c r="D56" i="44" l="1"/>
  <c r="J56" i="44"/>
  <c r="J55" i="44"/>
  <c r="J54" i="44"/>
  <c r="J53" i="44"/>
  <c r="J52" i="44"/>
  <c r="J51" i="44"/>
  <c r="J50" i="44"/>
  <c r="J49" i="44"/>
  <c r="J48" i="44"/>
  <c r="V40" i="44" l="1"/>
  <c r="V39" i="44"/>
  <c r="V38" i="44"/>
  <c r="V37" i="44"/>
  <c r="V36" i="44"/>
  <c r="V35" i="44"/>
  <c r="U38" i="44"/>
  <c r="U37" i="44"/>
  <c r="U36" i="44"/>
  <c r="U35" i="44"/>
  <c r="L42" i="44"/>
  <c r="P38" i="44" l="1"/>
  <c r="G52" i="44" l="1"/>
  <c r="N42" i="44"/>
  <c r="M42" i="44"/>
  <c r="G53" i="44" l="1"/>
  <c r="W39" i="44"/>
  <c r="W40" i="44"/>
  <c r="E53" i="44" l="1"/>
  <c r="E52" i="44"/>
  <c r="E51" i="44"/>
  <c r="E50" i="44"/>
  <c r="E49" i="44"/>
  <c r="P17" i="44"/>
  <c r="P18" i="44"/>
  <c r="P20" i="44"/>
  <c r="P21" i="44"/>
  <c r="P22" i="44"/>
  <c r="P24" i="44"/>
  <c r="P26" i="44"/>
  <c r="P28" i="44"/>
  <c r="P29" i="44"/>
  <c r="P30" i="44"/>
  <c r="P31" i="44"/>
  <c r="P32" i="44"/>
  <c r="P33" i="44"/>
  <c r="P34" i="44"/>
  <c r="P35" i="44"/>
  <c r="P36" i="44"/>
  <c r="P37" i="44"/>
  <c r="P39" i="44"/>
  <c r="P40" i="44"/>
  <c r="P41" i="44"/>
  <c r="P42" i="44"/>
  <c r="P43" i="44"/>
  <c r="P44" i="44"/>
  <c r="P46" i="44"/>
  <c r="L17" i="44"/>
  <c r="O17" i="44" s="1"/>
  <c r="L18" i="44"/>
  <c r="N18" i="44" s="1"/>
  <c r="L19" i="44"/>
  <c r="O19" i="44" s="1"/>
  <c r="P19" i="44" s="1"/>
  <c r="L20" i="44"/>
  <c r="M20" i="44" s="1"/>
  <c r="L21" i="44"/>
  <c r="L22" i="44"/>
  <c r="O22" i="44" s="1"/>
  <c r="L23" i="44"/>
  <c r="L24" i="44"/>
  <c r="L25" i="44"/>
  <c r="L26" i="44"/>
  <c r="O26" i="44" s="1"/>
  <c r="L27" i="44"/>
  <c r="N27" i="44" s="1"/>
  <c r="L28" i="44"/>
  <c r="N28" i="44" s="1"/>
  <c r="L29" i="44"/>
  <c r="N29" i="44" s="1"/>
  <c r="L30" i="44"/>
  <c r="O30" i="44" s="1"/>
  <c r="L31" i="44"/>
  <c r="L32" i="44"/>
  <c r="L33" i="44"/>
  <c r="N33" i="44" s="1"/>
  <c r="L34" i="44"/>
  <c r="O34" i="44" s="1"/>
  <c r="L35" i="44"/>
  <c r="N35" i="44" s="1"/>
  <c r="L36" i="44"/>
  <c r="N36" i="44" s="1"/>
  <c r="L37" i="44"/>
  <c r="N37" i="44" s="1"/>
  <c r="L38" i="44"/>
  <c r="O38" i="44" s="1"/>
  <c r="L39" i="44"/>
  <c r="N39" i="44" s="1"/>
  <c r="L40" i="44"/>
  <c r="N40" i="44" s="1"/>
  <c r="L41" i="44"/>
  <c r="O42" i="44"/>
  <c r="L43" i="44"/>
  <c r="N43" i="44" s="1"/>
  <c r="L44" i="44"/>
  <c r="N44" i="44" s="1"/>
  <c r="L45" i="44"/>
  <c r="L46" i="44"/>
  <c r="O46" i="44" s="1"/>
  <c r="L16" i="44"/>
  <c r="O16" i="44" s="1"/>
  <c r="A16" i="44"/>
  <c r="B16" i="44" s="1"/>
  <c r="C16" i="44" s="1"/>
  <c r="M29" i="44" l="1"/>
  <c r="M33" i="44"/>
  <c r="M45" i="44"/>
  <c r="N45" i="44" s="1"/>
  <c r="N46" i="44"/>
  <c r="M26" i="44"/>
  <c r="M38" i="44"/>
  <c r="N26" i="44"/>
  <c r="M22" i="44"/>
  <c r="M18" i="44"/>
  <c r="M46" i="44"/>
  <c r="M37" i="44"/>
  <c r="N34" i="44"/>
  <c r="M30" i="44"/>
  <c r="M21" i="44"/>
  <c r="O18" i="44"/>
  <c r="N30" i="44"/>
  <c r="M41" i="44"/>
  <c r="N38" i="44"/>
  <c r="M34" i="44"/>
  <c r="M25" i="44"/>
  <c r="N25" i="44" s="1"/>
  <c r="N22" i="44"/>
  <c r="M17" i="44"/>
  <c r="M44" i="44"/>
  <c r="M43" i="44"/>
  <c r="M40" i="44"/>
  <c r="M39" i="44"/>
  <c r="M36" i="44"/>
  <c r="M35" i="44"/>
  <c r="M32" i="44"/>
  <c r="M31" i="44"/>
  <c r="M28" i="44"/>
  <c r="M27" i="44"/>
  <c r="M24" i="44"/>
  <c r="M23" i="44"/>
  <c r="O45" i="44"/>
  <c r="P45" i="44" s="1"/>
  <c r="O44" i="44"/>
  <c r="O43" i="44"/>
  <c r="O41" i="44"/>
  <c r="O40" i="44"/>
  <c r="O39" i="44"/>
  <c r="O37" i="44"/>
  <c r="O36" i="44"/>
  <c r="O35" i="44"/>
  <c r="O33" i="44"/>
  <c r="O32" i="44"/>
  <c r="O31" i="44"/>
  <c r="O29" i="44"/>
  <c r="O28" i="44"/>
  <c r="O27" i="44"/>
  <c r="P27" i="44" s="1"/>
  <c r="O25" i="44"/>
  <c r="P25" i="44" s="1"/>
  <c r="O24" i="44"/>
  <c r="O23" i="44"/>
  <c r="O21" i="44"/>
  <c r="M19" i="44"/>
  <c r="N19" i="44" s="1"/>
  <c r="P16" i="44"/>
  <c r="M16" i="44"/>
  <c r="N20" i="44"/>
  <c r="O20" i="44"/>
  <c r="A17" i="44"/>
  <c r="B17" i="44" s="1"/>
  <c r="C17" i="44" s="1"/>
  <c r="N23" i="44" l="1"/>
  <c r="P23" i="44"/>
  <c r="N17" i="44"/>
  <c r="N32" i="44"/>
  <c r="N41" i="44"/>
  <c r="N31" i="44"/>
  <c r="N24" i="44"/>
  <c r="N21" i="44"/>
  <c r="N16" i="44"/>
  <c r="A18" i="44"/>
  <c r="B18" i="44" s="1"/>
  <c r="C18" i="44" s="1"/>
  <c r="G50" i="44" l="1"/>
  <c r="G48" i="44"/>
  <c r="A19" i="44"/>
  <c r="B19" i="44" s="1"/>
  <c r="C19" i="44" s="1"/>
  <c r="G51" i="44" l="1"/>
  <c r="G49" i="44"/>
  <c r="W37" i="44"/>
  <c r="A20" i="44"/>
  <c r="B20" i="44" s="1"/>
  <c r="C20" i="44" s="1"/>
  <c r="W38" i="44" l="1"/>
  <c r="W36" i="44"/>
  <c r="A21" i="44"/>
  <c r="B21" i="44" s="1"/>
  <c r="C21" i="44" s="1"/>
  <c r="A22" i="44" l="1"/>
  <c r="B22" i="44" s="1"/>
  <c r="C22" i="44" s="1"/>
  <c r="A23" i="44" l="1"/>
  <c r="B23" i="44" s="1"/>
  <c r="C23" i="44" s="1"/>
  <c r="A24" i="44" l="1"/>
  <c r="B24" i="44" s="1"/>
  <c r="C24" i="44" s="1"/>
  <c r="A25" i="44" l="1"/>
  <c r="B25" i="44" s="1"/>
  <c r="C25" i="44" s="1"/>
  <c r="A26" i="44" l="1"/>
  <c r="B26" i="44" s="1"/>
  <c r="C26" i="44" s="1"/>
  <c r="A27" i="44" l="1"/>
  <c r="B27" i="44" s="1"/>
  <c r="C27" i="44" s="1"/>
  <c r="A28" i="44" l="1"/>
  <c r="B28" i="44" s="1"/>
  <c r="C28" i="44" s="1"/>
  <c r="A29" i="44" l="1"/>
  <c r="B29" i="44" s="1"/>
  <c r="C29" i="44" s="1"/>
  <c r="A30" i="44" l="1"/>
  <c r="B30" i="44" s="1"/>
  <c r="C30" i="44" s="1"/>
  <c r="A31" i="44" l="1"/>
  <c r="B31" i="44" s="1"/>
  <c r="C31" i="44" s="1"/>
  <c r="A32" i="44" l="1"/>
  <c r="B32" i="44" s="1"/>
  <c r="C32" i="44" s="1"/>
  <c r="A33" i="44" l="1"/>
  <c r="B33" i="44" s="1"/>
  <c r="C33" i="44" s="1"/>
  <c r="A34" i="44" l="1"/>
  <c r="B34" i="44" s="1"/>
  <c r="C34" i="44" s="1"/>
  <c r="A35" i="44" l="1"/>
  <c r="A36" i="44" l="1"/>
  <c r="B36" i="44" s="1"/>
  <c r="C36" i="44" s="1"/>
  <c r="B35" i="44"/>
  <c r="C35" i="44" s="1"/>
  <c r="A37" i="44" l="1"/>
  <c r="B37" i="44" s="1"/>
  <c r="C37" i="44" s="1"/>
  <c r="A38" i="44" l="1"/>
  <c r="B38" i="44" s="1"/>
  <c r="C38" i="44" s="1"/>
  <c r="A39" i="44" l="1"/>
  <c r="B39" i="44" s="1"/>
  <c r="C39" i="44" s="1"/>
  <c r="A40" i="44" l="1"/>
  <c r="B40" i="44" s="1"/>
  <c r="C40" i="44" s="1"/>
  <c r="A41" i="44" l="1"/>
  <c r="B41" i="44" s="1"/>
  <c r="C41" i="44" s="1"/>
  <c r="A42" i="44" l="1"/>
  <c r="B42" i="44" s="1"/>
  <c r="C42" i="44" s="1"/>
  <c r="A43" i="44" l="1"/>
  <c r="B43" i="44" s="1"/>
  <c r="C43" i="44" s="1"/>
  <c r="A44" i="44" l="1"/>
  <c r="B44" i="44" s="1"/>
  <c r="C44" i="44" s="1"/>
  <c r="A45" i="44" l="1"/>
  <c r="B45" i="44" s="1"/>
  <c r="C45" i="44" s="1"/>
  <c r="A46" i="44" l="1"/>
  <c r="B46" i="44" s="1"/>
  <c r="C46" i="44" s="1"/>
</calcChain>
</file>

<file path=xl/comments1.xml><?xml version="1.0" encoding="utf-8"?>
<comments xmlns="http://schemas.openxmlformats.org/spreadsheetml/2006/main">
  <authors>
    <author>　</author>
    <author>慶應義塾</author>
  </authors>
  <commentList>
    <comment ref="U36" authorId="0" shapeId="0">
      <text>
        <r>
          <rPr>
            <sz val="9"/>
            <color indexed="10"/>
            <rFont val="ＭＳ Ｐゴシック"/>
            <family val="3"/>
            <charset val="128"/>
          </rPr>
          <t xml:space="preserve">
1週間（※1）の労働時間のうち、時間内時間の合計が40時間を超過した場合、
超過した労働時間数には、時間外単価（1.25割増）が適用されます。
→40時間を超過した労働時間数を「時間外」に加算し、「時間内」から減算してください。
＜例＞
　　　　労働時間　（時間内／時間外）
日　：　　0ｈ　　　　（0ｈ／0ｈ）
月　：　　9ｈ　　　　（8ｈ／1ｈ）
火　：　　8ｈ　　　　（8ｈ／0ｈ）
水　：　　8ｈ　　　　（8ｈ／0ｈ）
木　：　 10ｈ　　　　（8ｈ／2ｈ）
金　：　　9ｈ　　　　（8ｈ／1ｈ）　→　（※2）
土　：   【5ｈ】 　 　 （0ｈ／5ｈ）
※1　「1週間」とは、暦週（日曜日から土曜日）です。
　 　　月末・月初の週に月をまたいで40時間を越える勤務があった場合にも
　　　 時間外単価が適用されますので、ご注意ください。
※2　 金曜の勤務終了時点で、時間内時間数の合計が40時間となるため、
　　  　土曜の勤務時間数（5ｈ）には、時間外単価（1.25割増）が適用されます。
　</t>
        </r>
      </text>
    </comment>
    <comment ref="U39" authorId="1" shapeId="0">
      <text>
        <r>
          <rPr>
            <sz val="9"/>
            <color indexed="10"/>
            <rFont val="ＭＳ Ｐゴシック"/>
            <family val="3"/>
            <charset val="128"/>
          </rPr>
          <t xml:space="preserve">
法定休日（原則日曜、日曜日を契約日とした場合は別に定めた曜日）に出勤し、
振替休日を取得しなかった場合は、実働時間数を入力してください。
休日単価（1.35割増）が適用されます。
なお、入力した時間数が「時間内」「時間外」に含まれている場合には、
各項目から減算してください。
</t>
        </r>
      </text>
    </comment>
    <comment ref="U40" authorId="1" shapeId="0">
      <text>
        <r>
          <rPr>
            <sz val="9"/>
            <color indexed="10"/>
            <rFont val="ＭＳ Ｐゴシック"/>
            <family val="3"/>
            <charset val="128"/>
          </rPr>
          <t xml:space="preserve">
法定休日（原則日曜、日曜日を契約日とした場合は別に定めた曜日）に出勤し、
振替休日を取得しなかった場合、かつ深夜時間帯（22時～29時）に勤務をした場合は、
労働時間数を入力してください。休日深夜単価（1.6割増）が適用されます。
なお、入力した時間数が「時間内深夜」「時間外深夜」に含まれている場合は、
各項目から減算してください。
</t>
        </r>
      </text>
    </comment>
    <comment ref="Y53" authorId="1" shapeId="0">
      <text>
        <r>
          <rPr>
            <b/>
            <sz val="9"/>
            <color indexed="81"/>
            <rFont val="ＭＳ Ｐゴシック"/>
            <family val="3"/>
            <charset val="128"/>
          </rPr>
          <t xml:space="preserve">慶應義塾:
</t>
        </r>
        <r>
          <rPr>
            <sz val="9"/>
            <color indexed="81"/>
            <rFont val="ＭＳ Ｐゴシック"/>
            <family val="3"/>
            <charset val="128"/>
          </rPr>
          <t xml:space="preserve">
※2017年度より、通勤交通費の支給を以下のとおり変更します。
従来、有給休暇を含めた月間勤務日数が15日以下の場合は実費、16日以上の場合は1か月定期代（鉄道のみ）を
支給していましたが、原則として、その月の勤務日数に応じて、実費を支払います。
2017年度に限り、定期代の支給を希望される場合は、その月の通勤交通費総額が、実費支給よりも定期代支給のほうが
安価になる場合のみ受け付けます。事前に必ず、人事部給与厚生担当までご連絡ください。</t>
        </r>
      </text>
    </comment>
    <comment ref="G54" authorId="1" shapeId="0">
      <text>
        <r>
          <rPr>
            <sz val="9"/>
            <color indexed="81"/>
            <rFont val="ＭＳ Ｐゴシック"/>
            <family val="3"/>
            <charset val="128"/>
          </rPr>
          <t xml:space="preserve">
片道回数
例）勤務日数が「20」の場合、全勤務日の往復の通勤交通費を
　　申請する場合は、「40」と入力してください。
</t>
        </r>
      </text>
    </comment>
  </commentList>
</comments>
</file>

<file path=xl/sharedStrings.xml><?xml version="1.0" encoding="utf-8"?>
<sst xmlns="http://schemas.openxmlformats.org/spreadsheetml/2006/main" count="205" uniqueCount="143">
  <si>
    <t>勤務時間</t>
    <rPh sb="0" eb="1">
      <t>ツトム</t>
    </rPh>
    <rPh sb="1" eb="2">
      <t>ツトム</t>
    </rPh>
    <rPh sb="2" eb="3">
      <t>トキ</t>
    </rPh>
    <rPh sb="3" eb="4">
      <t>アイダ</t>
    </rPh>
    <phoneticPr fontId="2"/>
  </si>
  <si>
    <t>時間内</t>
    <rPh sb="0" eb="2">
      <t>ジカン</t>
    </rPh>
    <rPh sb="2" eb="3">
      <t>ナイ</t>
    </rPh>
    <phoneticPr fontId="2"/>
  </si>
  <si>
    <t>時間外</t>
    <rPh sb="0" eb="2">
      <t>ジカン</t>
    </rPh>
    <rPh sb="2" eb="3">
      <t>ガイ</t>
    </rPh>
    <phoneticPr fontId="2"/>
  </si>
  <si>
    <t>時間数</t>
    <rPh sb="0" eb="2">
      <t>ジカン</t>
    </rPh>
    <rPh sb="2" eb="3">
      <t>スウ</t>
    </rPh>
    <phoneticPr fontId="2"/>
  </si>
  <si>
    <t>計</t>
    <rPh sb="0" eb="1">
      <t>ケイ</t>
    </rPh>
    <phoneticPr fontId="2"/>
  </si>
  <si>
    <t>休日
時間</t>
    <rPh sb="0" eb="2">
      <t>キュウジツ</t>
    </rPh>
    <rPh sb="3" eb="5">
      <t>ジカン</t>
    </rPh>
    <phoneticPr fontId="2"/>
  </si>
  <si>
    <t>日</t>
    <rPh sb="0" eb="1">
      <t>ニチ</t>
    </rPh>
    <phoneticPr fontId="2"/>
  </si>
  <si>
    <t>〔印〕</t>
  </si>
  <si>
    <t>日</t>
    <rPh sb="0" eb="1">
      <t>ヒ</t>
    </rPh>
    <phoneticPr fontId="2"/>
  </si>
  <si>
    <t>氏名</t>
    <rPh sb="0" eb="2">
      <t>シメイ</t>
    </rPh>
    <phoneticPr fontId="2"/>
  </si>
  <si>
    <t>曜日</t>
    <rPh sb="0" eb="2">
      <t>ヨウビ</t>
    </rPh>
    <phoneticPr fontId="2"/>
  </si>
  <si>
    <t>時間外</t>
    <rPh sb="0" eb="3">
      <t>ジカンガイ</t>
    </rPh>
    <phoneticPr fontId="2"/>
  </si>
  <si>
    <t>2015年</t>
  </si>
  <si>
    <t>2016年</t>
  </si>
  <si>
    <t>元日</t>
  </si>
  <si>
    <t>振替休日</t>
  </si>
  <si>
    <t>成人の日</t>
  </si>
  <si>
    <t>建国記念の日</t>
  </si>
  <si>
    <t>春分の日</t>
  </si>
  <si>
    <t>開校記念日</t>
    <rPh sb="0" eb="2">
      <t>カイコウ</t>
    </rPh>
    <rPh sb="2" eb="5">
      <t>キネンビ</t>
    </rPh>
    <phoneticPr fontId="1"/>
  </si>
  <si>
    <t>昭和の日</t>
  </si>
  <si>
    <t>憲法記念日</t>
  </si>
  <si>
    <t>みどりの日</t>
  </si>
  <si>
    <t>こどもの日</t>
  </si>
  <si>
    <t>海の日</t>
  </si>
  <si>
    <t>敬老の日</t>
  </si>
  <si>
    <t>秋分の日</t>
  </si>
  <si>
    <t>国民の休日</t>
  </si>
  <si>
    <t>体育の日</t>
  </si>
  <si>
    <t>文化の日</t>
  </si>
  <si>
    <t>勤労感謝の日</t>
  </si>
  <si>
    <t>天皇誕生日</t>
  </si>
  <si>
    <t>データの追加・削除は行ごと行う。追加・削除後は、定義づけデータ範囲を要チェック。</t>
    <rPh sb="4" eb="6">
      <t>ツイカ</t>
    </rPh>
    <rPh sb="7" eb="9">
      <t>サクジョ</t>
    </rPh>
    <rPh sb="10" eb="11">
      <t>ギョウ</t>
    </rPh>
    <rPh sb="13" eb="14">
      <t>オコナ</t>
    </rPh>
    <rPh sb="16" eb="18">
      <t>ツイカ</t>
    </rPh>
    <rPh sb="19" eb="21">
      <t>サクジョ</t>
    </rPh>
    <rPh sb="21" eb="22">
      <t>ゴ</t>
    </rPh>
    <rPh sb="24" eb="26">
      <t>テイギ</t>
    </rPh>
    <rPh sb="31" eb="33">
      <t>ハンイ</t>
    </rPh>
    <rPh sb="34" eb="35">
      <t>ヨウ</t>
    </rPh>
    <phoneticPr fontId="2"/>
  </si>
  <si>
    <t>DATE</t>
    <phoneticPr fontId="2"/>
  </si>
  <si>
    <t>ﾌﾟﾙﾀﾞｳﾝ選択</t>
    <rPh sb="7" eb="9">
      <t>センタク</t>
    </rPh>
    <phoneticPr fontId="2"/>
  </si>
  <si>
    <t>合計時間</t>
    <rPh sb="0" eb="2">
      <t>ゴウケイ</t>
    </rPh>
    <rPh sb="2" eb="4">
      <t>ジカン</t>
    </rPh>
    <phoneticPr fontId="2"/>
  </si>
  <si>
    <t>一般</t>
    <rPh sb="0" eb="2">
      <t>イッパン</t>
    </rPh>
    <phoneticPr fontId="2"/>
  </si>
  <si>
    <t>深夜
休憩</t>
    <rPh sb="0" eb="2">
      <t>シンヤ</t>
    </rPh>
    <rPh sb="3" eb="5">
      <t>キュウケイ</t>
    </rPh>
    <phoneticPr fontId="2"/>
  </si>
  <si>
    <t>始業</t>
    <rPh sb="0" eb="2">
      <t>シギョウ</t>
    </rPh>
    <phoneticPr fontId="2"/>
  </si>
  <si>
    <t>終業</t>
    <rPh sb="0" eb="2">
      <t>シュウギョウ</t>
    </rPh>
    <phoneticPr fontId="2"/>
  </si>
  <si>
    <t>時間内深夜</t>
    <rPh sb="0" eb="2">
      <t>ジカン</t>
    </rPh>
    <rPh sb="2" eb="3">
      <t>ナイ</t>
    </rPh>
    <rPh sb="3" eb="5">
      <t>シンヤ</t>
    </rPh>
    <phoneticPr fontId="2"/>
  </si>
  <si>
    <t>休日
深夜</t>
    <rPh sb="0" eb="2">
      <t>キュウジツ</t>
    </rPh>
    <rPh sb="3" eb="5">
      <t>シンヤ</t>
    </rPh>
    <phoneticPr fontId="2"/>
  </si>
  <si>
    <t xml:space="preserve">時給  </t>
    <rPh sb="0" eb="2">
      <t>ジキュウ</t>
    </rPh>
    <phoneticPr fontId="2"/>
  </si>
  <si>
    <t>深夜</t>
    <rPh sb="0" eb="1">
      <t>シンヤ</t>
    </rPh>
    <phoneticPr fontId="2"/>
  </si>
  <si>
    <t>年末休日</t>
    <rPh sb="0" eb="2">
      <t>ネンマツ</t>
    </rPh>
    <rPh sb="2" eb="4">
      <t>キュウジツ</t>
    </rPh>
    <phoneticPr fontId="1"/>
  </si>
  <si>
    <t>年始休日</t>
    <rPh sb="0" eb="2">
      <t>ネンシ</t>
    </rPh>
    <rPh sb="2" eb="4">
      <t>キュウジツ</t>
    </rPh>
    <phoneticPr fontId="1"/>
  </si>
  <si>
    <t>元日</t>
    <phoneticPr fontId="1"/>
  </si>
  <si>
    <t>教職員番号</t>
    <rPh sb="0" eb="3">
      <t>キョウショクイン</t>
    </rPh>
    <rPh sb="3" eb="5">
      <t>バンゴウ</t>
    </rPh>
    <phoneticPr fontId="2"/>
  </si>
  <si>
    <t>山の日</t>
    <rPh sb="0" eb="1">
      <t>ヤマ</t>
    </rPh>
    <rPh sb="2" eb="3">
      <t>ヒ</t>
    </rPh>
    <phoneticPr fontId="2"/>
  </si>
  <si>
    <t>2017年</t>
    <phoneticPr fontId="2"/>
  </si>
  <si>
    <t>山の日</t>
    <rPh sb="0" eb="1">
      <t>ヤマ</t>
    </rPh>
    <rPh sb="2" eb="3">
      <t>ヒ</t>
    </rPh>
    <phoneticPr fontId="2"/>
  </si>
  <si>
    <t>種別</t>
    <rPh sb="0" eb="2">
      <t>シュベツ</t>
    </rPh>
    <phoneticPr fontId="2"/>
  </si>
  <si>
    <t>通勤交通費支給区分</t>
    <rPh sb="0" eb="2">
      <t>ツウキン</t>
    </rPh>
    <rPh sb="2" eb="5">
      <t>コウツウヒ</t>
    </rPh>
    <rPh sb="5" eb="7">
      <t>シキュウ</t>
    </rPh>
    <rPh sb="7" eb="9">
      <t>クブン</t>
    </rPh>
    <phoneticPr fontId="2"/>
  </si>
  <si>
    <t>慶應義塾大学　学部生</t>
    <rPh sb="0" eb="2">
      <t>ケイオウ</t>
    </rPh>
    <rPh sb="2" eb="4">
      <t>ギジュク</t>
    </rPh>
    <rPh sb="4" eb="6">
      <t>ダイガク</t>
    </rPh>
    <rPh sb="7" eb="10">
      <t>ガクブセイ</t>
    </rPh>
    <phoneticPr fontId="2"/>
  </si>
  <si>
    <t>慶應義塾大学　大学院生</t>
    <rPh sb="0" eb="2">
      <t>ケイオウ</t>
    </rPh>
    <rPh sb="2" eb="4">
      <t>ギジュク</t>
    </rPh>
    <rPh sb="4" eb="6">
      <t>ダイガク</t>
    </rPh>
    <rPh sb="7" eb="9">
      <t>ダイガク</t>
    </rPh>
    <rPh sb="9" eb="11">
      <t>インセイ</t>
    </rPh>
    <phoneticPr fontId="2"/>
  </si>
  <si>
    <t>他大学　学部生</t>
    <rPh sb="0" eb="1">
      <t>タ</t>
    </rPh>
    <rPh sb="1" eb="2">
      <t>ダイ</t>
    </rPh>
    <rPh sb="2" eb="3">
      <t>ガク</t>
    </rPh>
    <rPh sb="4" eb="7">
      <t>ガクブセイ</t>
    </rPh>
    <phoneticPr fontId="2"/>
  </si>
  <si>
    <t>他大学　大学院生</t>
    <rPh sb="0" eb="1">
      <t>タ</t>
    </rPh>
    <rPh sb="1" eb="2">
      <t>ダイ</t>
    </rPh>
    <rPh sb="2" eb="3">
      <t>ガク</t>
    </rPh>
    <rPh sb="4" eb="6">
      <t>ダイガク</t>
    </rPh>
    <rPh sb="6" eb="8">
      <t>インセイ</t>
    </rPh>
    <phoneticPr fontId="2"/>
  </si>
  <si>
    <t>支給する</t>
    <rPh sb="0" eb="2">
      <t>シキュウ</t>
    </rPh>
    <phoneticPr fontId="2"/>
  </si>
  <si>
    <t>支給しない</t>
    <rPh sb="0" eb="2">
      <t>シキュウ</t>
    </rPh>
    <phoneticPr fontId="2"/>
  </si>
  <si>
    <t>(2017.4.1)</t>
    <phoneticPr fontId="2"/>
  </si>
  <si>
    <t>通勤交通費
（様式1）</t>
    <rPh sb="0" eb="2">
      <t>ツウキン</t>
    </rPh>
    <rPh sb="2" eb="5">
      <t>コウツウヒ</t>
    </rPh>
    <rPh sb="7" eb="9">
      <t>ヨウシキ</t>
    </rPh>
    <phoneticPr fontId="2"/>
  </si>
  <si>
    <t>出張交通費
（様式2）</t>
    <rPh sb="0" eb="2">
      <t>シュッチョウ</t>
    </rPh>
    <rPh sb="2" eb="5">
      <t>コウツウヒ</t>
    </rPh>
    <rPh sb="7" eb="9">
      <t>ヨウシキ</t>
    </rPh>
    <phoneticPr fontId="2"/>
  </si>
  <si>
    <t>総務担当部署
受付印</t>
    <rPh sb="0" eb="2">
      <t>ソウム</t>
    </rPh>
    <rPh sb="2" eb="4">
      <t>タントウ</t>
    </rPh>
    <rPh sb="4" eb="6">
      <t>ブショ</t>
    </rPh>
    <rPh sb="7" eb="9">
      <t>ウケツケ</t>
    </rPh>
    <rPh sb="9" eb="10">
      <t>イン</t>
    </rPh>
    <phoneticPr fontId="2"/>
  </si>
  <si>
    <t>所属部署
担当印</t>
    <rPh sb="7" eb="8">
      <t>イン</t>
    </rPh>
    <phoneticPr fontId="2"/>
  </si>
  <si>
    <t>勤務管理責任者名（研究者名）／所属長名</t>
    <rPh sb="0" eb="2">
      <t>キンム</t>
    </rPh>
    <rPh sb="2" eb="4">
      <t>カンリ</t>
    </rPh>
    <rPh sb="4" eb="6">
      <t>セキニン</t>
    </rPh>
    <rPh sb="6" eb="7">
      <t>シャ</t>
    </rPh>
    <rPh sb="7" eb="8">
      <t>メイ</t>
    </rPh>
    <rPh sb="15" eb="17">
      <t>ショゾク</t>
    </rPh>
    <rPh sb="17" eb="18">
      <t>チョウ</t>
    </rPh>
    <rPh sb="18" eb="19">
      <t>メイ</t>
    </rPh>
    <phoneticPr fontId="2"/>
  </si>
  <si>
    <t>→プルダウンで選択</t>
    <rPh sb="7" eb="9">
      <t>センタク</t>
    </rPh>
    <phoneticPr fontId="2"/>
  </si>
  <si>
    <t>有給休暇
日数</t>
    <rPh sb="0" eb="2">
      <t>ユウキュウ</t>
    </rPh>
    <rPh sb="2" eb="4">
      <t>キュウカ</t>
    </rPh>
    <rPh sb="5" eb="7">
      <t>ニッスウ</t>
    </rPh>
    <phoneticPr fontId="2"/>
  </si>
  <si>
    <t>時給　×1.25</t>
    <rPh sb="0" eb="2">
      <t>ジキュウ</t>
    </rPh>
    <phoneticPr fontId="2"/>
  </si>
  <si>
    <t xml:space="preserve">時給　×1.5
</t>
    <rPh sb="0" eb="2">
      <t>ジキュウ</t>
    </rPh>
    <phoneticPr fontId="2"/>
  </si>
  <si>
    <t>時間外深夜</t>
    <rPh sb="0" eb="3">
      <t>ジカンガイ</t>
    </rPh>
    <rPh sb="3" eb="5">
      <t>シンヤ</t>
    </rPh>
    <phoneticPr fontId="2"/>
  </si>
  <si>
    <t xml:space="preserve">時給　×0.25
</t>
    <rPh sb="0" eb="2">
      <t>ジキュウ</t>
    </rPh>
    <phoneticPr fontId="2"/>
  </si>
  <si>
    <t xml:space="preserve">時給　×1.35
</t>
    <rPh sb="0" eb="2">
      <t>ジキュウ</t>
    </rPh>
    <phoneticPr fontId="2"/>
  </si>
  <si>
    <t xml:space="preserve">時給　×1.6
</t>
    <rPh sb="0" eb="2">
      <t>ジキュウ</t>
    </rPh>
    <phoneticPr fontId="2"/>
  </si>
  <si>
    <t>合計</t>
    <rPh sb="0" eb="2">
      <t>ゴウケイ</t>
    </rPh>
    <phoneticPr fontId="2"/>
  </si>
  <si>
    <t>勤務日数</t>
    <rPh sb="0" eb="2">
      <t>キンム</t>
    </rPh>
    <rPh sb="2" eb="4">
      <t>ニッスウ</t>
    </rPh>
    <phoneticPr fontId="2"/>
  </si>
  <si>
    <t>上記のとおり、相違ないことを確認しました。</t>
    <phoneticPr fontId="2"/>
  </si>
  <si>
    <t>休憩
時間</t>
    <rPh sb="0" eb="2">
      <t>キュウケイ</t>
    </rPh>
    <rPh sb="3" eb="5">
      <t>ジカン</t>
    </rPh>
    <phoneticPr fontId="2"/>
  </si>
  <si>
    <t>深夜</t>
    <rPh sb="0" eb="2">
      <t>シンヤ</t>
    </rPh>
    <phoneticPr fontId="2"/>
  </si>
  <si>
    <t>研究課題番号（外部資金のみ）</t>
    <rPh sb="0" eb="2">
      <t>ケンキュウ</t>
    </rPh>
    <rPh sb="2" eb="4">
      <t>カダイ</t>
    </rPh>
    <rPh sb="4" eb="6">
      <t>バンゴウ</t>
    </rPh>
    <rPh sb="7" eb="9">
      <t>ガイブ</t>
    </rPh>
    <rPh sb="9" eb="11">
      <t>シキン</t>
    </rPh>
    <phoneticPr fontId="2"/>
  </si>
  <si>
    <t>研究課題名称（外部資金のみ）</t>
    <rPh sb="0" eb="2">
      <t>ケンキュウ</t>
    </rPh>
    <rPh sb="2" eb="4">
      <t>カダイ</t>
    </rPh>
    <rPh sb="4" eb="6">
      <t>メイショウ</t>
    </rPh>
    <rPh sb="7" eb="9">
      <t>ガイブ</t>
    </rPh>
    <rPh sb="9" eb="11">
      <t>シキン</t>
    </rPh>
    <phoneticPr fontId="2"/>
  </si>
  <si>
    <t>（申請する場合のみ）</t>
    <rPh sb="1" eb="3">
      <t>シンセイ</t>
    </rPh>
    <rPh sb="5" eb="7">
      <t>バアイ</t>
    </rPh>
    <phoneticPr fontId="2"/>
  </si>
  <si>
    <t>慶應義塾大学　特別留学生・別科生</t>
    <rPh sb="0" eb="2">
      <t>ケイオウ</t>
    </rPh>
    <rPh sb="2" eb="4">
      <t>ギジュク</t>
    </rPh>
    <rPh sb="4" eb="6">
      <t>ダイガク</t>
    </rPh>
    <rPh sb="7" eb="9">
      <t>トクベツ</t>
    </rPh>
    <rPh sb="9" eb="12">
      <t>リュウガクセイ</t>
    </rPh>
    <rPh sb="13" eb="15">
      <t>ベッカ</t>
    </rPh>
    <rPh sb="15" eb="16">
      <t>セイ</t>
    </rPh>
    <phoneticPr fontId="2"/>
  </si>
  <si>
    <t>慶應義塾大学　科目等履修生・特別聴講生・研究生</t>
    <rPh sb="0" eb="2">
      <t>ケイオウ</t>
    </rPh>
    <rPh sb="2" eb="4">
      <t>ギジュク</t>
    </rPh>
    <rPh sb="4" eb="6">
      <t>ダイガク</t>
    </rPh>
    <rPh sb="7" eb="9">
      <t>カモク</t>
    </rPh>
    <rPh sb="9" eb="10">
      <t>トウ</t>
    </rPh>
    <rPh sb="10" eb="13">
      <t>リシュウセイ</t>
    </rPh>
    <rPh sb="14" eb="16">
      <t>トクベツ</t>
    </rPh>
    <rPh sb="16" eb="19">
      <t>チョウコウセイ</t>
    </rPh>
    <rPh sb="20" eb="23">
      <t>ケンキュウセイ</t>
    </rPh>
    <phoneticPr fontId="2"/>
  </si>
  <si>
    <t>10分/30分ルール調整後</t>
    <rPh sb="2" eb="3">
      <t>フン</t>
    </rPh>
    <rPh sb="6" eb="7">
      <t>フン</t>
    </rPh>
    <rPh sb="10" eb="13">
      <t>チョウセイゴ</t>
    </rPh>
    <phoneticPr fontId="2"/>
  </si>
  <si>
    <t>30分単位の切り上げ</t>
    <rPh sb="2" eb="3">
      <t>フン</t>
    </rPh>
    <rPh sb="3" eb="5">
      <t>タンイ</t>
    </rPh>
    <rPh sb="6" eb="7">
      <t>キ</t>
    </rPh>
    <rPh sb="8" eb="9">
      <t>ア</t>
    </rPh>
    <phoneticPr fontId="2"/>
  </si>
  <si>
    <t>10分単位の切り上げ</t>
    <rPh sb="2" eb="3">
      <t>フン</t>
    </rPh>
    <rPh sb="3" eb="5">
      <t>タンイ</t>
    </rPh>
    <rPh sb="6" eb="7">
      <t>キ</t>
    </rPh>
    <rPh sb="8" eb="9">
      <t>ウエ</t>
    </rPh>
    <phoneticPr fontId="2"/>
  </si>
  <si>
    <t>臨時職員（アルバイト）勤務表</t>
    <rPh sb="0" eb="2">
      <t>リンジ</t>
    </rPh>
    <rPh sb="2" eb="4">
      <t>ショクイン</t>
    </rPh>
    <rPh sb="11" eb="13">
      <t>キンム</t>
    </rPh>
    <rPh sb="13" eb="14">
      <t>ヒョウ</t>
    </rPh>
    <phoneticPr fontId="2"/>
  </si>
  <si>
    <t>＜休憩＞</t>
    <rPh sb="1" eb="3">
      <t>キュウケイ</t>
    </rPh>
    <phoneticPr fontId="2"/>
  </si>
  <si>
    <t>＜備考＞</t>
    <rPh sb="1" eb="3">
      <t>ビコウ</t>
    </rPh>
    <phoneticPr fontId="2"/>
  </si>
  <si>
    <t>・深夜時間帯（22時～29時）に休憩した場合は、その休憩時間を「深夜休憩」欄に記入してください。</t>
    <rPh sb="1" eb="3">
      <t>シンヤ</t>
    </rPh>
    <rPh sb="3" eb="6">
      <t>ジカンタイ</t>
    </rPh>
    <rPh sb="9" eb="10">
      <t>ジ</t>
    </rPh>
    <rPh sb="13" eb="14">
      <t>ジ</t>
    </rPh>
    <rPh sb="16" eb="18">
      <t>キュウケイ</t>
    </rPh>
    <rPh sb="20" eb="22">
      <t>バアイ</t>
    </rPh>
    <rPh sb="26" eb="28">
      <t>キュウケイ</t>
    </rPh>
    <rPh sb="28" eb="30">
      <t>ジカン</t>
    </rPh>
    <rPh sb="32" eb="34">
      <t>シンヤ</t>
    </rPh>
    <rPh sb="34" eb="36">
      <t>キュウケイ</t>
    </rPh>
    <rPh sb="37" eb="38">
      <t>ラン</t>
    </rPh>
    <rPh sb="39" eb="41">
      <t>キニュウ</t>
    </rPh>
    <phoneticPr fontId="2"/>
  </si>
  <si>
    <t>所属地区</t>
    <rPh sb="0" eb="2">
      <t>ショゾク</t>
    </rPh>
    <rPh sb="2" eb="4">
      <t>チク</t>
    </rPh>
    <phoneticPr fontId="2"/>
  </si>
  <si>
    <t>所属名</t>
    <rPh sb="0" eb="3">
      <t>ショゾクメイ</t>
    </rPh>
    <phoneticPr fontId="2"/>
  </si>
  <si>
    <t>&lt;備考&gt;
出張先・勤務地・交通費関係・
振替休日等を記入</t>
    <rPh sb="1" eb="3">
      <t>ビコウ</t>
    </rPh>
    <rPh sb="5" eb="7">
      <t>シュッチョウ</t>
    </rPh>
    <rPh sb="7" eb="8">
      <t>サキ</t>
    </rPh>
    <rPh sb="9" eb="12">
      <t>キンムチ</t>
    </rPh>
    <rPh sb="13" eb="16">
      <t>コウツウヒ</t>
    </rPh>
    <rPh sb="16" eb="18">
      <t>カンケイ</t>
    </rPh>
    <rPh sb="20" eb="22">
      <t>フリカエ</t>
    </rPh>
    <rPh sb="22" eb="24">
      <t>キュウジツ</t>
    </rPh>
    <rPh sb="24" eb="25">
      <t>トウ</t>
    </rPh>
    <rPh sb="26" eb="28">
      <t>キニュウ</t>
    </rPh>
    <phoneticPr fontId="2"/>
  </si>
  <si>
    <t>　　　　　　 　〔印〕</t>
    <phoneticPr fontId="2"/>
  </si>
  <si>
    <r>
      <t>→臨時職員（アルバイト）採用申請書の所属地区を記入してください。</t>
    </r>
    <r>
      <rPr>
        <u val="double"/>
        <sz val="11"/>
        <rFont val="ＭＳ Ｐゴシック"/>
        <family val="3"/>
        <charset val="128"/>
      </rPr>
      <t>それ以外は記入不可です。</t>
    </r>
    <rPh sb="18" eb="20">
      <t>ショゾク</t>
    </rPh>
    <rPh sb="20" eb="22">
      <t>チク</t>
    </rPh>
    <rPh sb="23" eb="25">
      <t>キニュウ</t>
    </rPh>
    <rPh sb="34" eb="36">
      <t>イガイ</t>
    </rPh>
    <rPh sb="37" eb="39">
      <t>キニュウ</t>
    </rPh>
    <rPh sb="39" eb="41">
      <t>フカ</t>
    </rPh>
    <phoneticPr fontId="2"/>
  </si>
  <si>
    <r>
      <t>→臨時職員（アルバイト）採用申請書の所属名を記入してください。</t>
    </r>
    <r>
      <rPr>
        <u val="double"/>
        <sz val="11"/>
        <rFont val="ＭＳ Ｐゴシック"/>
        <family val="3"/>
        <charset val="128"/>
      </rPr>
      <t>それ以外は記入不可です。</t>
    </r>
    <rPh sb="18" eb="20">
      <t>ショゾク</t>
    </rPh>
    <rPh sb="20" eb="21">
      <t>メイ</t>
    </rPh>
    <rPh sb="22" eb="24">
      <t>キニュウ</t>
    </rPh>
    <rPh sb="33" eb="35">
      <t>イガイ</t>
    </rPh>
    <rPh sb="36" eb="38">
      <t>キニュウ</t>
    </rPh>
    <rPh sb="38" eb="40">
      <t>フカ</t>
    </rPh>
    <phoneticPr fontId="2"/>
  </si>
  <si>
    <r>
      <t>→教職員番号を記入してください。</t>
    </r>
    <r>
      <rPr>
        <u val="double"/>
        <sz val="11"/>
        <rFont val="ＭＳ Ｐゴシック"/>
        <family val="3"/>
        <charset val="128"/>
      </rPr>
      <t>学籍番号や個人番号（マイナンバー）は記入不可です。</t>
    </r>
    <rPh sb="1" eb="4">
      <t>キョウショクイン</t>
    </rPh>
    <rPh sb="4" eb="6">
      <t>バンゴウ</t>
    </rPh>
    <rPh sb="7" eb="9">
      <t>キニュウ</t>
    </rPh>
    <rPh sb="16" eb="18">
      <t>ガクセキ</t>
    </rPh>
    <rPh sb="18" eb="20">
      <t>バンゴウ</t>
    </rPh>
    <rPh sb="21" eb="23">
      <t>コジン</t>
    </rPh>
    <rPh sb="23" eb="25">
      <t>バンゴウ</t>
    </rPh>
    <rPh sb="34" eb="36">
      <t>キニュウ</t>
    </rPh>
    <rPh sb="36" eb="38">
      <t>フカ</t>
    </rPh>
    <phoneticPr fontId="2"/>
  </si>
  <si>
    <t>→該当する種別を選択してください。</t>
    <rPh sb="1" eb="3">
      <t>ガイトウ</t>
    </rPh>
    <rPh sb="5" eb="7">
      <t>シュベツ</t>
    </rPh>
    <rPh sb="8" eb="10">
      <t>センタク</t>
    </rPh>
    <phoneticPr fontId="2"/>
  </si>
  <si>
    <t>→臨時職員（アルバイト）採用申請書に記入した通勤交通費の欄と一致します。</t>
    <rPh sb="1" eb="3">
      <t>リンジ</t>
    </rPh>
    <rPh sb="3" eb="5">
      <t>ショクイン</t>
    </rPh>
    <rPh sb="12" eb="14">
      <t>サイヨウ</t>
    </rPh>
    <rPh sb="14" eb="16">
      <t>シンセイ</t>
    </rPh>
    <rPh sb="16" eb="17">
      <t>ショ</t>
    </rPh>
    <rPh sb="18" eb="20">
      <t>キニュウ</t>
    </rPh>
    <rPh sb="22" eb="24">
      <t>ツウキン</t>
    </rPh>
    <rPh sb="24" eb="27">
      <t>コウツウヒ</t>
    </rPh>
    <rPh sb="28" eb="29">
      <t>ラン</t>
    </rPh>
    <rPh sb="30" eb="32">
      <t>イッチ</t>
    </rPh>
    <phoneticPr fontId="2"/>
  </si>
  <si>
    <t>労働時間</t>
    <rPh sb="2" eb="4">
      <t>ジカン</t>
    </rPh>
    <phoneticPr fontId="2"/>
  </si>
  <si>
    <t>・1日の労働時間が6時間を超える場合、必ず1時間以上の休憩を取得してください。</t>
    <rPh sb="2" eb="3">
      <t>ニチ</t>
    </rPh>
    <rPh sb="6" eb="8">
      <t>ジカン</t>
    </rPh>
    <rPh sb="10" eb="12">
      <t>ジカン</t>
    </rPh>
    <rPh sb="13" eb="14">
      <t>コ</t>
    </rPh>
    <rPh sb="16" eb="18">
      <t>バアイ</t>
    </rPh>
    <rPh sb="19" eb="20">
      <t>カナラ</t>
    </rPh>
    <rPh sb="22" eb="24">
      <t>ジカン</t>
    </rPh>
    <rPh sb="24" eb="26">
      <t>イジョウ</t>
    </rPh>
    <rPh sb="27" eb="29">
      <t>キュウケイ</t>
    </rPh>
    <rPh sb="30" eb="32">
      <t>シュトク</t>
    </rPh>
    <phoneticPr fontId="2"/>
  </si>
  <si>
    <t>人事部
受付印</t>
    <rPh sb="0" eb="2">
      <t>ジンジ</t>
    </rPh>
    <rPh sb="2" eb="3">
      <t>ブ</t>
    </rPh>
    <rPh sb="4" eb="6">
      <t>ウケツケ</t>
    </rPh>
    <rPh sb="6" eb="7">
      <t>イン</t>
    </rPh>
    <phoneticPr fontId="2"/>
  </si>
  <si>
    <t>片道回数</t>
    <rPh sb="0" eb="2">
      <t>カタミチ</t>
    </rPh>
    <rPh sb="2" eb="4">
      <t>カイスウ</t>
    </rPh>
    <phoneticPr fontId="2"/>
  </si>
  <si>
    <t>・出張交通費は、様式2で申請した合計額を記入してください。</t>
  </si>
  <si>
    <t>①時間内</t>
    <rPh sb="1" eb="3">
      <t>ジカン</t>
    </rPh>
    <rPh sb="3" eb="4">
      <t>ナイ</t>
    </rPh>
    <phoneticPr fontId="2"/>
  </si>
  <si>
    <t>②時間外</t>
    <rPh sb="1" eb="4">
      <t>ジカンガイ</t>
    </rPh>
    <phoneticPr fontId="2"/>
  </si>
  <si>
    <t>③時間外深夜</t>
    <rPh sb="1" eb="4">
      <t>ジカンガイ</t>
    </rPh>
    <rPh sb="4" eb="6">
      <t>シンヤ</t>
    </rPh>
    <phoneticPr fontId="2"/>
  </si>
  <si>
    <t>④時間内深夜</t>
    <rPh sb="1" eb="3">
      <t>ジカン</t>
    </rPh>
    <rPh sb="3" eb="4">
      <t>ナイ</t>
    </rPh>
    <rPh sb="4" eb="6">
      <t>シンヤ</t>
    </rPh>
    <phoneticPr fontId="2"/>
  </si>
  <si>
    <t>⑤休日時間</t>
    <rPh sb="1" eb="3">
      <t>キュウジツ</t>
    </rPh>
    <rPh sb="3" eb="5">
      <t>ジカン</t>
    </rPh>
    <phoneticPr fontId="2"/>
  </si>
  <si>
    <t>⑥休日深夜</t>
    <rPh sb="1" eb="3">
      <t>キュウジツ</t>
    </rPh>
    <rPh sb="3" eb="5">
      <t>シンヤ</t>
    </rPh>
    <phoneticPr fontId="2"/>
  </si>
  <si>
    <t>①～⑥の各時給単価×①～⑥の各時間数：端数処理せず</t>
    <rPh sb="4" eb="5">
      <t>カク</t>
    </rPh>
    <rPh sb="5" eb="7">
      <t>ジキュウ</t>
    </rPh>
    <rPh sb="7" eb="9">
      <t>タンカ</t>
    </rPh>
    <rPh sb="14" eb="15">
      <t>カク</t>
    </rPh>
    <rPh sb="15" eb="18">
      <t>ジカンスウ</t>
    </rPh>
    <rPh sb="19" eb="21">
      <t>ハスウ</t>
    </rPh>
    <rPh sb="21" eb="23">
      <t>ショリ</t>
    </rPh>
    <phoneticPr fontId="2"/>
  </si>
  <si>
    <t>②～⑥の合計金額：1円未満四捨五入</t>
    <rPh sb="4" eb="6">
      <t>ゴウケイ</t>
    </rPh>
    <rPh sb="6" eb="7">
      <t>キン</t>
    </rPh>
    <rPh sb="7" eb="8">
      <t>ガク</t>
    </rPh>
    <rPh sb="10" eb="11">
      <t>エン</t>
    </rPh>
    <rPh sb="11" eb="13">
      <t>ミマン</t>
    </rPh>
    <rPh sb="13" eb="17">
      <t>シシャゴニュウ</t>
    </rPh>
    <phoneticPr fontId="2"/>
  </si>
  <si>
    <t>①の金額＋（②～⑥の合計金額）：10円未満切り上げ</t>
    <rPh sb="2" eb="4">
      <t>キンガク</t>
    </rPh>
    <rPh sb="10" eb="12">
      <t>ゴウケイ</t>
    </rPh>
    <rPh sb="12" eb="14">
      <t>キンガク</t>
    </rPh>
    <rPh sb="18" eb="19">
      <t>エン</t>
    </rPh>
    <rPh sb="19" eb="21">
      <t>ミマン</t>
    </rPh>
    <rPh sb="21" eb="22">
      <t>キ</t>
    </rPh>
    <rPh sb="23" eb="24">
      <t>ア</t>
    </rPh>
    <phoneticPr fontId="2"/>
  </si>
  <si>
    <t>該当年月が誤っている場合、勤務表の再作成・再提出となりますのでご注意ください。</t>
    <rPh sb="0" eb="2">
      <t>ガイトウ</t>
    </rPh>
    <rPh sb="2" eb="4">
      <t>ネンゲツ</t>
    </rPh>
    <rPh sb="5" eb="6">
      <t>アヤマ</t>
    </rPh>
    <rPh sb="10" eb="12">
      <t>バアイ</t>
    </rPh>
    <rPh sb="13" eb="15">
      <t>キンム</t>
    </rPh>
    <rPh sb="15" eb="16">
      <t>ヒョウ</t>
    </rPh>
    <rPh sb="17" eb="20">
      <t>サイサクセイ</t>
    </rPh>
    <rPh sb="21" eb="24">
      <t>サイテイシュツ</t>
    </rPh>
    <rPh sb="32" eb="34">
      <t>チュウイ</t>
    </rPh>
    <phoneticPr fontId="2"/>
  </si>
  <si>
    <t>(2)　黄色の欄が正しく選択されているか確認</t>
    <rPh sb="4" eb="6">
      <t>キイロ</t>
    </rPh>
    <rPh sb="7" eb="8">
      <t>ラン</t>
    </rPh>
    <rPh sb="9" eb="10">
      <t>タダ</t>
    </rPh>
    <rPh sb="12" eb="14">
      <t>センタク</t>
    </rPh>
    <rPh sb="20" eb="22">
      <t>カクニン</t>
    </rPh>
    <phoneticPr fontId="2"/>
  </si>
  <si>
    <t>(3)　勤怠内容に応じて、上段の表（合計時間）を手修正</t>
    <rPh sb="4" eb="6">
      <t>キンタイ</t>
    </rPh>
    <rPh sb="6" eb="8">
      <t>ナイヨウ</t>
    </rPh>
    <rPh sb="9" eb="10">
      <t>オウ</t>
    </rPh>
    <rPh sb="13" eb="14">
      <t>ジョウ</t>
    </rPh>
    <rPh sb="14" eb="15">
      <t>ダン</t>
    </rPh>
    <rPh sb="16" eb="17">
      <t>ヒョウ</t>
    </rPh>
    <rPh sb="18" eb="20">
      <t>ゴウケイ</t>
    </rPh>
    <rPh sb="20" eb="22">
      <t>ジカン</t>
    </rPh>
    <rPh sb="24" eb="25">
      <t>テ</t>
    </rPh>
    <rPh sb="25" eb="27">
      <t>シュウセイ</t>
    </rPh>
    <phoneticPr fontId="2"/>
  </si>
  <si>
    <t>(5)　別途案内済みの提出期限までに勤務表を提出</t>
    <rPh sb="4" eb="6">
      <t>ベット</t>
    </rPh>
    <rPh sb="6" eb="8">
      <t>アンナイ</t>
    </rPh>
    <rPh sb="8" eb="9">
      <t>ス</t>
    </rPh>
    <rPh sb="11" eb="13">
      <t>テイシュツ</t>
    </rPh>
    <rPh sb="13" eb="15">
      <t>キゲン</t>
    </rPh>
    <rPh sb="18" eb="20">
      <t>キンム</t>
    </rPh>
    <rPh sb="20" eb="21">
      <t>ヒョウ</t>
    </rPh>
    <rPh sb="22" eb="24">
      <t>テイシュツ</t>
    </rPh>
    <phoneticPr fontId="2"/>
  </si>
  <si>
    <t>(4)　プリントアウトした勤務表に押印（本人印／勤務管理責任者印　or　所属長印）</t>
    <rPh sb="13" eb="15">
      <t>キンム</t>
    </rPh>
    <rPh sb="15" eb="16">
      <t>ヒョウ</t>
    </rPh>
    <rPh sb="17" eb="19">
      <t>オウイン</t>
    </rPh>
    <rPh sb="20" eb="22">
      <t>ホンニン</t>
    </rPh>
    <rPh sb="22" eb="23">
      <t>イン</t>
    </rPh>
    <rPh sb="24" eb="26">
      <t>キンム</t>
    </rPh>
    <rPh sb="26" eb="28">
      <t>カンリ</t>
    </rPh>
    <rPh sb="28" eb="30">
      <t>セキニン</t>
    </rPh>
    <rPh sb="30" eb="31">
      <t>シャ</t>
    </rPh>
    <rPh sb="31" eb="32">
      <t>イン</t>
    </rPh>
    <rPh sb="36" eb="38">
      <t>ショゾク</t>
    </rPh>
    <rPh sb="38" eb="39">
      <t>チョウ</t>
    </rPh>
    <rPh sb="39" eb="40">
      <t>イン</t>
    </rPh>
    <phoneticPr fontId="2"/>
  </si>
  <si>
    <t>※2017年度より、労働時間の端数処理を以下のとおり変更します。</t>
    <phoneticPr fontId="2"/>
  </si>
  <si>
    <t>※2017年度より、臨時職員給与の賃金計算における端数処理を以下のとおり変更します。</t>
    <rPh sb="5" eb="7">
      <t>ネンド</t>
    </rPh>
    <rPh sb="30" eb="32">
      <t>イカ</t>
    </rPh>
    <rPh sb="36" eb="38">
      <t>ヘンコウ</t>
    </rPh>
    <phoneticPr fontId="2"/>
  </si>
  <si>
    <t xml:space="preserve">
</t>
    <phoneticPr fontId="2"/>
  </si>
  <si>
    <t>(1)　緑色の欄がすべて記入されているか確認</t>
    <rPh sb="4" eb="5">
      <t>ミドリ</t>
    </rPh>
    <rPh sb="5" eb="6">
      <t>イロ</t>
    </rPh>
    <rPh sb="7" eb="8">
      <t>ラン</t>
    </rPh>
    <rPh sb="12" eb="14">
      <t>キニュウ</t>
    </rPh>
    <rPh sb="20" eb="22">
      <t>カクニン</t>
    </rPh>
    <phoneticPr fontId="2"/>
  </si>
  <si>
    <t>注）出張交通費の金額に、通勤交通費は含めないようご注意ください。</t>
    <rPh sb="0" eb="1">
      <t>チュウ</t>
    </rPh>
    <phoneticPr fontId="2"/>
  </si>
  <si>
    <t>→勤務表の該当年月を正しく選択してください。</t>
    <rPh sb="1" eb="3">
      <t>キンム</t>
    </rPh>
    <rPh sb="3" eb="4">
      <t>ヒョウ</t>
    </rPh>
    <rPh sb="5" eb="7">
      <t>ガイトウ</t>
    </rPh>
    <rPh sb="7" eb="9">
      <t>ネンゲツ</t>
    </rPh>
    <rPh sb="10" eb="11">
      <t>タダ</t>
    </rPh>
    <rPh sb="13" eb="15">
      <t>センタク</t>
    </rPh>
    <phoneticPr fontId="2"/>
  </si>
  <si>
    <t>＜業務内容／有給休暇＞</t>
    <rPh sb="1" eb="3">
      <t>ギョウム</t>
    </rPh>
    <rPh sb="3" eb="5">
      <t>ナイヨウ</t>
    </rPh>
    <rPh sb="6" eb="8">
      <t>ユウキュウ</t>
    </rPh>
    <rPh sb="8" eb="10">
      <t>キュウカ</t>
    </rPh>
    <phoneticPr fontId="2"/>
  </si>
  <si>
    <t>※時間はすべて24時間形式で記入</t>
    <rPh sb="1" eb="3">
      <t>ジカン</t>
    </rPh>
    <rPh sb="9" eb="11">
      <t>ジカン</t>
    </rPh>
    <rPh sb="11" eb="13">
      <t>ケイシキ</t>
    </rPh>
    <phoneticPr fontId="2"/>
  </si>
  <si>
    <t>高校生（本塾勤務）</t>
    <rPh sb="0" eb="3">
      <t>コウコウセイ</t>
    </rPh>
    <rPh sb="4" eb="5">
      <t>ホン</t>
    </rPh>
    <rPh sb="5" eb="6">
      <t>ジュク</t>
    </rPh>
    <rPh sb="6" eb="8">
      <t>キンム</t>
    </rPh>
    <phoneticPr fontId="2"/>
  </si>
  <si>
    <t>高校生（鶴岡勤務）</t>
    <rPh sb="0" eb="3">
      <t>コウコウセイ</t>
    </rPh>
    <rPh sb="4" eb="6">
      <t>ツルオカ</t>
    </rPh>
    <rPh sb="6" eb="8">
      <t>キンム</t>
    </rPh>
    <phoneticPr fontId="2"/>
  </si>
  <si>
    <t>備考</t>
    <rPh sb="0" eb="2">
      <t>ビコウ</t>
    </rPh>
    <phoneticPr fontId="2"/>
  </si>
  <si>
    <t>→外部資金以外の場合で、●●基金、SG経常費、間接経費、指定寄付金等、特記する事項があれば記入してください。</t>
    <rPh sb="1" eb="3">
      <t>ガイブ</t>
    </rPh>
    <rPh sb="3" eb="5">
      <t>シキン</t>
    </rPh>
    <rPh sb="5" eb="7">
      <t>イガイ</t>
    </rPh>
    <rPh sb="8" eb="10">
      <t>バアイ</t>
    </rPh>
    <rPh sb="14" eb="16">
      <t>キキン</t>
    </rPh>
    <rPh sb="19" eb="22">
      <t>ケイジョウヒ</t>
    </rPh>
    <rPh sb="32" eb="33">
      <t>キン</t>
    </rPh>
    <rPh sb="33" eb="34">
      <t>トウ</t>
    </rPh>
    <rPh sb="35" eb="37">
      <t>トッキ</t>
    </rPh>
    <rPh sb="39" eb="41">
      <t>ジコウ</t>
    </rPh>
    <rPh sb="45" eb="47">
      <t>キニュウ</t>
    </rPh>
    <phoneticPr fontId="2"/>
  </si>
  <si>
    <t>※なお、1勤務日において勤務と出張がある場合は、移動順にすべて記入してください。</t>
    <rPh sb="5" eb="7">
      <t>キンム</t>
    </rPh>
    <rPh sb="7" eb="8">
      <t>ヒ</t>
    </rPh>
    <rPh sb="12" eb="14">
      <t>キンム</t>
    </rPh>
    <rPh sb="15" eb="17">
      <t>シュッチョウ</t>
    </rPh>
    <rPh sb="20" eb="22">
      <t>バアイ</t>
    </rPh>
    <rPh sb="24" eb="26">
      <t>イドウ</t>
    </rPh>
    <rPh sb="26" eb="27">
      <t>ジュン</t>
    </rPh>
    <rPh sb="31" eb="33">
      <t>キニュウ</t>
    </rPh>
    <phoneticPr fontId="2"/>
  </si>
  <si>
    <r>
      <rPr>
        <b/>
        <sz val="11"/>
        <rFont val="ＭＳ Ｐゴシック"/>
        <family val="3"/>
        <charset val="128"/>
      </rPr>
      <t>出張先：</t>
    </r>
    <r>
      <rPr>
        <sz val="11"/>
        <rFont val="ＭＳ Ｐゴシック"/>
        <family val="3"/>
        <charset val="128"/>
      </rPr>
      <t>出張した場合は、出張先を記入してください。出張先が複数ある場合は、移動順にすべて記入してください。</t>
    </r>
    <rPh sb="0" eb="2">
      <t>シュッチョウ</t>
    </rPh>
    <rPh sb="2" eb="3">
      <t>サキ</t>
    </rPh>
    <phoneticPr fontId="2"/>
  </si>
  <si>
    <r>
      <rPr>
        <b/>
        <sz val="11"/>
        <rFont val="ＭＳ Ｐゴシック"/>
        <family val="3"/>
        <charset val="128"/>
      </rPr>
      <t>交通費関係：</t>
    </r>
    <r>
      <rPr>
        <sz val="11"/>
        <rFont val="ＭＳ Ｐゴシック"/>
        <family val="3"/>
        <charset val="128"/>
      </rPr>
      <t>交通費が不要である場合や、交通費について特記事項がある場合は記入してください。</t>
    </r>
    <rPh sb="0" eb="3">
      <t>コウツウヒ</t>
    </rPh>
    <rPh sb="3" eb="5">
      <t>カンケイ</t>
    </rPh>
    <phoneticPr fontId="2"/>
  </si>
  <si>
    <t>　　　　　　 （1勤務日において、勤務地（塾内・塾外）が複数である場合は、移動順にすべて記入してください。）</t>
    <rPh sb="9" eb="11">
      <t>キンム</t>
    </rPh>
    <rPh sb="11" eb="12">
      <t>ヒ</t>
    </rPh>
    <rPh sb="17" eb="20">
      <t>キンムチ</t>
    </rPh>
    <rPh sb="21" eb="22">
      <t>ジュク</t>
    </rPh>
    <rPh sb="22" eb="23">
      <t>ナイ</t>
    </rPh>
    <rPh sb="24" eb="25">
      <t>ジュク</t>
    </rPh>
    <rPh sb="25" eb="26">
      <t>ガイ</t>
    </rPh>
    <rPh sb="28" eb="30">
      <t>フクスウ</t>
    </rPh>
    <rPh sb="33" eb="35">
      <t>バアイ</t>
    </rPh>
    <rPh sb="37" eb="39">
      <t>イドウ</t>
    </rPh>
    <rPh sb="39" eb="40">
      <t>ジュン</t>
    </rPh>
    <rPh sb="44" eb="46">
      <t>キニュウ</t>
    </rPh>
    <phoneticPr fontId="2"/>
  </si>
  <si>
    <r>
      <t>・通勤交通費は、様式1で申請した</t>
    </r>
    <r>
      <rPr>
        <b/>
        <sz val="11"/>
        <rFont val="ＭＳ Ｐゴシック"/>
        <family val="3"/>
        <charset val="128"/>
      </rPr>
      <t>片道単価</t>
    </r>
    <r>
      <rPr>
        <sz val="11"/>
        <rFont val="ＭＳ Ｐゴシック"/>
        <family val="3"/>
        <charset val="128"/>
      </rPr>
      <t>と、</t>
    </r>
    <r>
      <rPr>
        <b/>
        <sz val="11"/>
        <rFont val="ＭＳ Ｐゴシック"/>
        <family val="3"/>
        <charset val="128"/>
      </rPr>
      <t>片道回数</t>
    </r>
    <r>
      <rPr>
        <sz val="11"/>
        <rFont val="ＭＳ Ｐゴシック"/>
        <family val="3"/>
        <charset val="128"/>
      </rPr>
      <t>を記入してください。</t>
    </r>
    <rPh sb="1" eb="3">
      <t>ツウキン</t>
    </rPh>
    <rPh sb="3" eb="6">
      <t>コウツウヒ</t>
    </rPh>
    <rPh sb="8" eb="10">
      <t>ヨウシキ</t>
    </rPh>
    <rPh sb="12" eb="14">
      <t>シンセイ</t>
    </rPh>
    <rPh sb="16" eb="18">
      <t>カタミチ</t>
    </rPh>
    <rPh sb="18" eb="20">
      <t>タンカ</t>
    </rPh>
    <rPh sb="22" eb="24">
      <t>カタミチ</t>
    </rPh>
    <rPh sb="24" eb="26">
      <t>カイスウ</t>
    </rPh>
    <rPh sb="27" eb="29">
      <t>キニュウ</t>
    </rPh>
    <phoneticPr fontId="2"/>
  </si>
  <si>
    <t>片道金額</t>
    <rPh sb="0" eb="2">
      <t>カタミチ</t>
    </rPh>
    <rPh sb="2" eb="4">
      <t>キンガク</t>
    </rPh>
    <phoneticPr fontId="2"/>
  </si>
  <si>
    <t>注）複数の勤務地について通勤交通費を記入する場合は、合計額のみ直接記入してください。</t>
    <rPh sb="0" eb="1">
      <t>チュウ</t>
    </rPh>
    <rPh sb="2" eb="4">
      <t>フクスウ</t>
    </rPh>
    <rPh sb="5" eb="8">
      <t>キンムチ</t>
    </rPh>
    <rPh sb="12" eb="14">
      <t>ツウキン</t>
    </rPh>
    <rPh sb="14" eb="17">
      <t>コウツウヒ</t>
    </rPh>
    <rPh sb="18" eb="20">
      <t>キニュウ</t>
    </rPh>
    <rPh sb="22" eb="24">
      <t>バアイ</t>
    </rPh>
    <rPh sb="26" eb="28">
      <t>ゴウケイ</t>
    </rPh>
    <rPh sb="28" eb="29">
      <t>ガク</t>
    </rPh>
    <rPh sb="31" eb="33">
      <t>チョクセツ</t>
    </rPh>
    <rPh sb="33" eb="35">
      <t>キニュウ</t>
    </rPh>
    <phoneticPr fontId="2"/>
  </si>
  <si>
    <r>
      <t xml:space="preserve">業務内容／有給休暇
</t>
    </r>
    <r>
      <rPr>
        <sz val="8"/>
        <color rgb="FFFF0000"/>
        <rFont val="ＭＳ Ｐゴシック"/>
        <family val="3"/>
        <charset val="128"/>
      </rPr>
      <t>※振替休日を取得した場合は、&lt;備考&gt;欄に
　　「振替休日( 月/日 分)」と記入してください。</t>
    </r>
    <rPh sb="0" eb="2">
      <t>ギョウム</t>
    </rPh>
    <rPh sb="2" eb="4">
      <t>ナイヨウ</t>
    </rPh>
    <rPh sb="5" eb="7">
      <t>ユウキュウ</t>
    </rPh>
    <rPh sb="7" eb="9">
      <t>キュウカ</t>
    </rPh>
    <rPh sb="40" eb="41">
      <t>ツキ</t>
    </rPh>
    <rPh sb="42" eb="43">
      <t>ヒ</t>
    </rPh>
    <phoneticPr fontId="2"/>
  </si>
  <si>
    <t>→資金の略称名、通称名を記入してください。</t>
    <rPh sb="1" eb="3">
      <t>シキン</t>
    </rPh>
    <rPh sb="4" eb="6">
      <t>リャクショウ</t>
    </rPh>
    <rPh sb="6" eb="7">
      <t>メイ</t>
    </rPh>
    <rPh sb="8" eb="11">
      <t>ツウショウメイ</t>
    </rPh>
    <rPh sb="12" eb="14">
      <t>キニュウ</t>
    </rPh>
    <phoneticPr fontId="2"/>
  </si>
  <si>
    <r>
      <t>・業務内容を簡潔に記入してください。</t>
    </r>
    <r>
      <rPr>
        <b/>
        <sz val="11"/>
        <color rgb="FFFF0000"/>
        <rFont val="ＭＳ Ｐゴシック"/>
        <family val="3"/>
        <charset val="128"/>
      </rPr>
      <t>有給休暇を取得した場合は、“有給休暇”と記入してください（他の欄には記入不可です）。</t>
    </r>
    <rPh sb="1" eb="3">
      <t>ギョウム</t>
    </rPh>
    <rPh sb="3" eb="5">
      <t>ナイヨウ</t>
    </rPh>
    <rPh sb="6" eb="8">
      <t>カンケツ</t>
    </rPh>
    <rPh sb="9" eb="11">
      <t>キニュウ</t>
    </rPh>
    <rPh sb="18" eb="20">
      <t>ユウキュウ</t>
    </rPh>
    <rPh sb="20" eb="22">
      <t>キュウカ</t>
    </rPh>
    <rPh sb="23" eb="25">
      <t>シュトク</t>
    </rPh>
    <rPh sb="27" eb="29">
      <t>バアイ</t>
    </rPh>
    <rPh sb="32" eb="34">
      <t>ユウキュウ</t>
    </rPh>
    <rPh sb="34" eb="36">
      <t>キュウカ</t>
    </rPh>
    <rPh sb="38" eb="40">
      <t>キニュウ</t>
    </rPh>
    <rPh sb="47" eb="48">
      <t>ホカ</t>
    </rPh>
    <rPh sb="49" eb="50">
      <t>ラン</t>
    </rPh>
    <rPh sb="52" eb="54">
      <t>キニュウ</t>
    </rPh>
    <rPh sb="54" eb="56">
      <t>フカ</t>
    </rPh>
    <phoneticPr fontId="2"/>
  </si>
  <si>
    <r>
      <rPr>
        <b/>
        <sz val="11"/>
        <rFont val="ＭＳ Ｐゴシック"/>
        <family val="3"/>
        <charset val="128"/>
      </rPr>
      <t>勤務地：</t>
    </r>
    <r>
      <rPr>
        <sz val="11"/>
        <rFont val="ＭＳ Ｐゴシック"/>
        <family val="3"/>
        <charset val="128"/>
      </rPr>
      <t>勤務地（塾内・塾外）が複数である場合、各勤務日の勤務地が分かるように＜備考＞欄に記入してください。</t>
    </r>
    <rPh sb="0" eb="3">
      <t>キンムチ</t>
    </rPh>
    <rPh sb="39" eb="41">
      <t>ビコウ</t>
    </rPh>
    <rPh sb="42" eb="43">
      <t>ラン</t>
    </rPh>
    <phoneticPr fontId="2"/>
  </si>
  <si>
    <r>
      <t>振替休日：</t>
    </r>
    <r>
      <rPr>
        <b/>
        <sz val="11"/>
        <color rgb="FFFF0000"/>
        <rFont val="ＭＳ Ｐゴシック"/>
        <family val="3"/>
        <charset val="128"/>
      </rPr>
      <t>法定休日に勤務し、振替休日を取得した場合は、取得日の＜備考＞欄に“振替休日”と必ず記入してください。</t>
    </r>
    <rPh sb="0" eb="2">
      <t>フリカエ</t>
    </rPh>
    <rPh sb="2" eb="4">
      <t>キュウジツ</t>
    </rPh>
    <rPh sb="32" eb="34">
      <t>ビコウ</t>
    </rPh>
    <rPh sb="35" eb="36">
      <t>ラン</t>
    </rPh>
    <rPh sb="44" eb="45">
      <t>カナラ</t>
    </rPh>
    <phoneticPr fontId="2"/>
  </si>
  <si>
    <r>
      <rPr>
        <sz val="11"/>
        <rFont val="ＭＳ Ｐゴシック"/>
        <family val="3"/>
        <charset val="128"/>
      </rPr>
      <t>　　　　　　　</t>
    </r>
    <r>
      <rPr>
        <b/>
        <sz val="11"/>
        <color rgb="FFFF0000"/>
        <rFont val="ＭＳ Ｐゴシック"/>
        <family val="3"/>
        <charset val="128"/>
      </rPr>
      <t xml:space="preserve"> </t>
    </r>
    <r>
      <rPr>
        <b/>
        <u val="double"/>
        <sz val="11"/>
        <color rgb="FFFF0000"/>
        <rFont val="ＭＳ Ｐゴシック"/>
        <family val="3"/>
        <charset val="128"/>
      </rPr>
      <t>注）「業務内容／有給休暇」の欄に“振替休日”と記入しないでください。勤務日数に誤って計上されます。</t>
    </r>
    <rPh sb="8" eb="9">
      <t>チュウ</t>
    </rPh>
    <rPh sb="11" eb="13">
      <t>ギョウム</t>
    </rPh>
    <rPh sb="13" eb="15">
      <t>ナイヨウ</t>
    </rPh>
    <rPh sb="16" eb="18">
      <t>ユウキュウ</t>
    </rPh>
    <rPh sb="18" eb="20">
      <t>キュウカ</t>
    </rPh>
    <rPh sb="22" eb="23">
      <t>ラン</t>
    </rPh>
    <rPh sb="25" eb="27">
      <t>フリカエ</t>
    </rPh>
    <rPh sb="27" eb="29">
      <t>キュウジツ</t>
    </rPh>
    <rPh sb="31" eb="33">
      <t>キニュウ</t>
    </rPh>
    <rPh sb="42" eb="44">
      <t>キンム</t>
    </rPh>
    <rPh sb="44" eb="46">
      <t>ニッスウ</t>
    </rPh>
    <rPh sb="47" eb="48">
      <t>アヤマ</t>
    </rPh>
    <rPh sb="50" eb="52">
      <t>ケイジョウ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</si>
</sst>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176" formatCode="[h]:mm"/>
    <numFmt numFmtId="177" formatCode="0.0"/>
    <numFmt numFmtId="178" formatCode="[$-411]ggge&quot;年&quot;m&quot;月分&quot;;@"/>
    <numFmt numFmtId="179" formatCode="General&quot;th&quot;"/>
    <numFmt numFmtId="180" formatCode="d"/>
    <numFmt numFmtId="181" formatCode="0.0_);[Red]\(0.0\)"/>
    <numFmt numFmtId="182" formatCode="[h]:mm;&quot;&quot;"/>
    <numFmt numFmtId="183" formatCode="[h]&quot;時&quot;&quot;間&quot;m&quot;分&quot;"/>
  </numFmts>
  <fonts count="29">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9"/>
      <name val="ＭＳ Ｐゴシック"/>
      <family val="3"/>
      <charset val="128"/>
    </font>
    <font>
      <sz val="11"/>
      <color indexed="10"/>
      <name val="ＭＳ Ｐゴシック"/>
      <family val="3"/>
      <charset val="128"/>
    </font>
    <font>
      <sz val="9"/>
      <color indexed="10"/>
      <name val="ＭＳ Ｐゴシック"/>
      <family val="3"/>
      <charset val="128"/>
    </font>
    <font>
      <b/>
      <sz val="8"/>
      <name val="ＭＳ Ｐゴシック"/>
      <family val="3"/>
      <charset val="128"/>
    </font>
    <font>
      <b/>
      <sz val="11"/>
      <color rgb="FFFF0000"/>
      <name val="ＭＳ Ｐゴシック"/>
      <family val="3"/>
      <charset val="128"/>
    </font>
    <font>
      <sz val="11"/>
      <color theme="1" tint="0.249977111117893"/>
      <name val="ＭＳ Ｐゴシック"/>
      <family val="3"/>
      <charset val="128"/>
    </font>
    <font>
      <sz val="9"/>
      <color theme="4" tint="0.79998168889431442"/>
      <name val="ＭＳ Ｐゴシック"/>
      <family val="3"/>
      <charset val="128"/>
    </font>
    <font>
      <sz val="11"/>
      <color theme="4" tint="0.79998168889431442"/>
      <name val="ＭＳ Ｐゴシック"/>
      <family val="3"/>
      <charset val="128"/>
    </font>
    <font>
      <sz val="11"/>
      <color rgb="FFFF0000"/>
      <name val="ＭＳ Ｐゴシック"/>
      <family val="3"/>
      <charset val="128"/>
    </font>
    <font>
      <b/>
      <sz val="11"/>
      <name val="ＭＳ Ｐゴシック"/>
      <family val="3"/>
      <charset val="128"/>
    </font>
    <font>
      <sz val="9"/>
      <color rgb="FFFF0000"/>
      <name val="ＭＳ Ｐゴシック"/>
      <family val="3"/>
      <charset val="128"/>
    </font>
    <font>
      <b/>
      <sz val="18"/>
      <name val="ＭＳ Ｐゴシック"/>
      <family val="3"/>
      <charset val="128"/>
    </font>
    <font>
      <sz val="12"/>
      <name val="ＭＳ Ｐゴシック"/>
      <family val="3"/>
      <charset val="128"/>
    </font>
    <font>
      <u val="double"/>
      <sz val="11"/>
      <name val="ＭＳ Ｐゴシック"/>
      <family val="3"/>
      <charset val="128"/>
    </font>
    <font>
      <b/>
      <u val="double"/>
      <sz val="11"/>
      <name val="ＭＳ Ｐゴシック"/>
      <family val="3"/>
      <charset val="128"/>
    </font>
    <font>
      <sz val="9"/>
      <color indexed="81"/>
      <name val="ＭＳ Ｐゴシック"/>
      <family val="3"/>
      <charset val="128"/>
    </font>
    <font>
      <b/>
      <sz val="9"/>
      <color indexed="81"/>
      <name val="ＭＳ Ｐゴシック"/>
      <family val="3"/>
      <charset val="128"/>
    </font>
    <font>
      <b/>
      <sz val="12"/>
      <name val="ＭＳ Ｐゴシック"/>
      <family val="3"/>
      <charset val="128"/>
    </font>
    <font>
      <sz val="8"/>
      <color rgb="FFFF0000"/>
      <name val="ＭＳ Ｐゴシック"/>
      <family val="3"/>
      <charset val="128"/>
    </font>
    <font>
      <b/>
      <u val="double"/>
      <sz val="11"/>
      <color rgb="FFFF0000"/>
      <name val="ＭＳ Ｐゴシック"/>
      <family val="3"/>
      <charset val="128"/>
    </font>
  </fonts>
  <fills count="11">
    <fill>
      <patternFill patternType="none"/>
    </fill>
    <fill>
      <patternFill patternType="gray125"/>
    </fill>
    <fill>
      <patternFill patternType="solid">
        <fgColor indexed="36"/>
        <bgColor indexed="64"/>
      </patternFill>
    </fill>
    <fill>
      <patternFill patternType="solid">
        <fgColor indexed="9"/>
        <bgColor indexed="64"/>
      </patternFill>
    </fill>
    <fill>
      <patternFill patternType="solid">
        <fgColor indexed="65"/>
      </patternFill>
    </fill>
    <fill>
      <patternFill patternType="solid">
        <fgColor rgb="FFD1FFB7"/>
        <bgColor indexed="17"/>
      </patternFill>
    </fill>
    <fill>
      <patternFill patternType="solid">
        <fgColor rgb="FFFFFF00"/>
        <bgColor indexed="17"/>
      </patternFill>
    </fill>
    <fill>
      <patternFill patternType="solid">
        <fgColor rgb="FFFFFF00"/>
        <bgColor indexed="64"/>
      </patternFill>
    </fill>
    <fill>
      <patternFill patternType="solid">
        <fgColor rgb="FFFFC000"/>
        <bgColor indexed="64"/>
      </patternFill>
    </fill>
    <fill>
      <patternFill patternType="solid">
        <fgColor rgb="FFCCFFCC"/>
        <bgColor indexed="64"/>
      </patternFill>
    </fill>
    <fill>
      <patternFill patternType="solid">
        <fgColor rgb="FFCCFFCC"/>
        <bgColor indexed="17"/>
      </patternFill>
    </fill>
  </fills>
  <borders count="73">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hair">
        <color indexed="64"/>
      </top>
      <bottom style="medium">
        <color indexed="64"/>
      </bottom>
      <diagonal/>
    </border>
    <border>
      <left style="hair">
        <color indexed="64"/>
      </left>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hair">
        <color indexed="64"/>
      </bottom>
      <diagonal/>
    </border>
    <border>
      <left/>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medium">
        <color rgb="FFFF0000"/>
      </right>
      <top style="thin">
        <color indexed="64"/>
      </top>
      <bottom style="double">
        <color indexed="64"/>
      </bottom>
      <diagonal/>
    </border>
    <border>
      <left/>
      <right style="medium">
        <color rgb="FFFF0000"/>
      </right>
      <top style="medium">
        <color rgb="FFFF0000"/>
      </top>
      <bottom/>
      <diagonal/>
    </border>
    <border>
      <left/>
      <right style="medium">
        <color rgb="FFFF0000"/>
      </right>
      <top style="medium">
        <color rgb="FFFF0000"/>
      </top>
      <bottom style="medium">
        <color rgb="FFFF0000"/>
      </bottom>
      <diagonal/>
    </border>
    <border>
      <left style="double">
        <color indexed="64"/>
      </left>
      <right style="medium">
        <color rgb="FFFF0000"/>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double">
        <color indexed="64"/>
      </top>
      <bottom/>
      <diagonal/>
    </border>
    <border>
      <left style="medium">
        <color rgb="FFFF0000"/>
      </left>
      <right style="medium">
        <color rgb="FFFF0000"/>
      </right>
      <top style="medium">
        <color rgb="FFFF0000"/>
      </top>
      <bottom style="medium">
        <color rgb="FFFF0000"/>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top style="double">
        <color indexed="64"/>
      </top>
      <bottom/>
      <diagonal/>
    </border>
    <border>
      <left style="medium">
        <color indexed="64"/>
      </left>
      <right/>
      <top/>
      <bottom/>
      <diagonal/>
    </border>
    <border>
      <left/>
      <right/>
      <top/>
      <bottom style="double">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cellStyleXfs>
  <cellXfs count="268">
    <xf numFmtId="0" fontId="0" fillId="0" borderId="0" xfId="0">
      <alignment vertical="center"/>
    </xf>
    <xf numFmtId="0" fontId="3" fillId="0" borderId="0" xfId="2" applyFont="1" applyFill="1" applyAlignment="1">
      <alignment vertical="center"/>
    </xf>
    <xf numFmtId="0" fontId="3" fillId="0" borderId="0" xfId="2" applyFont="1" applyFill="1" applyBorder="1" applyAlignment="1">
      <alignment vertical="center"/>
    </xf>
    <xf numFmtId="0" fontId="3" fillId="0" borderId="0" xfId="2" applyFont="1" applyFill="1" applyBorder="1" applyAlignment="1"/>
    <xf numFmtId="0" fontId="1" fillId="0" borderId="0" xfId="2" applyFont="1" applyFill="1" applyAlignment="1">
      <alignment horizontal="center"/>
    </xf>
    <xf numFmtId="0" fontId="1" fillId="0" borderId="0" xfId="2" applyFont="1" applyFill="1">
      <alignment vertical="center"/>
    </xf>
    <xf numFmtId="0" fontId="7" fillId="0" borderId="0" xfId="2" applyFont="1" applyFill="1" applyAlignment="1"/>
    <xf numFmtId="0" fontId="1" fillId="0" borderId="0" xfId="2" applyFont="1" applyFill="1" applyAlignment="1"/>
    <xf numFmtId="0" fontId="1" fillId="0" borderId="0" xfId="2" applyFont="1" applyFill="1" applyBorder="1" applyAlignment="1"/>
    <xf numFmtId="0" fontId="4" fillId="0" borderId="3" xfId="2" applyFont="1" applyFill="1" applyBorder="1" applyAlignment="1">
      <alignment horizontal="center" vertical="center"/>
    </xf>
    <xf numFmtId="0" fontId="3" fillId="0" borderId="0" xfId="2" applyFont="1" applyFill="1" applyBorder="1" applyAlignment="1">
      <alignment horizontal="left"/>
    </xf>
    <xf numFmtId="0" fontId="3" fillId="0" borderId="0" xfId="2" applyFont="1" applyFill="1" applyBorder="1" applyAlignment="1">
      <alignment horizontal="center" vertical="center"/>
    </xf>
    <xf numFmtId="0" fontId="3" fillId="0" borderId="0" xfId="2" applyFont="1" applyFill="1">
      <alignment vertical="center"/>
    </xf>
    <xf numFmtId="0" fontId="3" fillId="0" borderId="0" xfId="2" applyFont="1" applyFill="1" applyBorder="1" applyAlignment="1">
      <alignment horizontal="right"/>
    </xf>
    <xf numFmtId="0" fontId="4" fillId="0" borderId="0" xfId="2" applyFont="1" applyFill="1">
      <alignment vertical="center"/>
    </xf>
    <xf numFmtId="0" fontId="3" fillId="0" borderId="0" xfId="2" applyFont="1" applyFill="1" applyBorder="1" applyAlignment="1">
      <alignment horizontal="right" vertical="center"/>
    </xf>
    <xf numFmtId="0" fontId="3" fillId="0" borderId="0" xfId="2" applyFont="1" applyFill="1" applyBorder="1" applyAlignment="1">
      <alignment horizontal="center"/>
    </xf>
    <xf numFmtId="0" fontId="3" fillId="0" borderId="0" xfId="2" applyNumberFormat="1" applyFont="1" applyFill="1" applyBorder="1" applyAlignment="1">
      <alignment vertical="center"/>
    </xf>
    <xf numFmtId="0" fontId="1" fillId="0" borderId="0" xfId="2" applyNumberFormat="1" applyFont="1" applyFill="1">
      <alignment vertical="center"/>
    </xf>
    <xf numFmtId="0" fontId="3" fillId="0" borderId="0" xfId="2" applyNumberFormat="1" applyFont="1" applyFill="1" applyBorder="1" applyAlignment="1">
      <alignment horizontal="right" vertical="center"/>
    </xf>
    <xf numFmtId="0" fontId="3" fillId="0" borderId="0" xfId="2" applyNumberFormat="1" applyFont="1" applyFill="1" applyBorder="1" applyAlignment="1"/>
    <xf numFmtId="0" fontId="3" fillId="0" borderId="0" xfId="2" applyNumberFormat="1" applyFont="1" applyFill="1" applyBorder="1" applyAlignment="1">
      <alignment horizontal="center"/>
    </xf>
    <xf numFmtId="14" fontId="0" fillId="0" borderId="0" xfId="0" applyNumberFormat="1">
      <alignment vertical="center"/>
    </xf>
    <xf numFmtId="0" fontId="10" fillId="0" borderId="0" xfId="0" applyFont="1">
      <alignment vertical="center"/>
    </xf>
    <xf numFmtId="0" fontId="4" fillId="2" borderId="6" xfId="2" applyFont="1" applyFill="1" applyBorder="1" applyAlignment="1">
      <alignment horizontal="center" vertical="center" wrapText="1"/>
    </xf>
    <xf numFmtId="0" fontId="4" fillId="2" borderId="1" xfId="2" quotePrefix="1" applyFont="1" applyFill="1" applyBorder="1" applyAlignment="1">
      <alignment horizontal="center" vertical="center" wrapText="1"/>
    </xf>
    <xf numFmtId="14" fontId="3" fillId="2" borderId="7" xfId="2" applyNumberFormat="1" applyFont="1" applyFill="1" applyBorder="1" applyAlignment="1">
      <alignment vertical="center"/>
    </xf>
    <xf numFmtId="180" fontId="6" fillId="0" borderId="9" xfId="2" applyNumberFormat="1" applyFont="1" applyFill="1" applyBorder="1" applyAlignment="1">
      <alignment horizontal="center" vertical="center"/>
    </xf>
    <xf numFmtId="178" fontId="3" fillId="0" borderId="0" xfId="2" applyNumberFormat="1" applyFont="1" applyFill="1" applyBorder="1" applyAlignment="1">
      <alignment vertical="center"/>
    </xf>
    <xf numFmtId="179" fontId="3" fillId="0" borderId="0" xfId="2" applyNumberFormat="1" applyFont="1" applyFill="1" applyBorder="1" applyAlignment="1">
      <alignment vertical="center"/>
    </xf>
    <xf numFmtId="0" fontId="4" fillId="0" borderId="11" xfId="2" applyFont="1" applyFill="1" applyBorder="1" applyAlignment="1">
      <alignment horizontal="center" vertical="center" wrapText="1"/>
    </xf>
    <xf numFmtId="0" fontId="3" fillId="0" borderId="0" xfId="2" applyNumberFormat="1" applyFont="1" applyFill="1" applyBorder="1" applyAlignment="1">
      <alignment horizontal="right" vertical="center" wrapText="1"/>
    </xf>
    <xf numFmtId="181" fontId="1" fillId="0" borderId="0" xfId="2" applyNumberFormat="1" applyFont="1" applyFill="1">
      <alignment vertical="center"/>
    </xf>
    <xf numFmtId="177" fontId="1" fillId="0" borderId="0" xfId="2" applyNumberFormat="1" applyFont="1" applyFill="1">
      <alignment vertical="center"/>
    </xf>
    <xf numFmtId="180" fontId="6" fillId="0" borderId="17" xfId="2" applyNumberFormat="1" applyFont="1" applyFill="1" applyBorder="1" applyAlignment="1">
      <alignment horizontal="center" vertical="center"/>
    </xf>
    <xf numFmtId="176" fontId="3" fillId="0" borderId="0" xfId="2" applyNumberFormat="1" applyFont="1" applyFill="1" applyBorder="1" applyAlignment="1">
      <alignment vertical="center"/>
    </xf>
    <xf numFmtId="180" fontId="6" fillId="0" borderId="8" xfId="2" applyNumberFormat="1" applyFont="1" applyFill="1" applyBorder="1" applyAlignment="1">
      <alignment horizontal="center" vertical="center"/>
    </xf>
    <xf numFmtId="182" fontId="3" fillId="0" borderId="13" xfId="2" applyNumberFormat="1" applyFont="1" applyFill="1" applyBorder="1" applyAlignment="1">
      <alignment vertical="center"/>
    </xf>
    <xf numFmtId="182" fontId="3" fillId="0" borderId="36" xfId="2" applyNumberFormat="1" applyFont="1" applyFill="1" applyBorder="1" applyAlignment="1">
      <alignment vertical="center"/>
    </xf>
    <xf numFmtId="0" fontId="14" fillId="0" borderId="0" xfId="2" applyFont="1" applyFill="1">
      <alignment vertical="center"/>
    </xf>
    <xf numFmtId="0" fontId="15" fillId="0" borderId="0" xfId="2" applyFont="1" applyFill="1" applyAlignment="1">
      <alignment horizontal="left"/>
    </xf>
    <xf numFmtId="0" fontId="15" fillId="0" borderId="0" xfId="2" applyFont="1" applyFill="1">
      <alignment vertical="center"/>
    </xf>
    <xf numFmtId="0" fontId="16" fillId="0" borderId="0" xfId="2" applyFont="1" applyFill="1">
      <alignment vertical="center"/>
    </xf>
    <xf numFmtId="177" fontId="16" fillId="0" borderId="0" xfId="2" applyNumberFormat="1" applyFont="1" applyFill="1">
      <alignment vertical="center"/>
    </xf>
    <xf numFmtId="181" fontId="16" fillId="0" borderId="0" xfId="2" applyNumberFormat="1" applyFont="1" applyFill="1">
      <alignment vertical="center"/>
    </xf>
    <xf numFmtId="0" fontId="16" fillId="0" borderId="0" xfId="2" applyFont="1" applyFill="1" applyAlignment="1">
      <alignment horizontal="center"/>
    </xf>
    <xf numFmtId="0" fontId="16" fillId="0" borderId="0" xfId="2" applyNumberFormat="1" applyFont="1" applyFill="1">
      <alignment vertical="center"/>
    </xf>
    <xf numFmtId="0" fontId="15" fillId="0" borderId="0" xfId="2" applyFont="1" applyFill="1" applyAlignment="1">
      <alignment horizontal="center"/>
    </xf>
    <xf numFmtId="14" fontId="0" fillId="0" borderId="0" xfId="0" applyNumberFormat="1" applyFill="1">
      <alignment vertical="center"/>
    </xf>
    <xf numFmtId="0" fontId="0" fillId="0" borderId="0" xfId="0" applyFill="1">
      <alignment vertical="center"/>
    </xf>
    <xf numFmtId="0" fontId="7" fillId="0" borderId="0" xfId="2" applyFont="1" applyFill="1" applyAlignment="1">
      <alignment horizontal="center"/>
    </xf>
    <xf numFmtId="0" fontId="4" fillId="0" borderId="0" xfId="2" applyFont="1" applyFill="1" applyBorder="1" applyAlignment="1">
      <alignment horizontal="center" vertical="center" wrapText="1"/>
    </xf>
    <xf numFmtId="0" fontId="6" fillId="0" borderId="0" xfId="3" applyFont="1" applyFill="1" applyBorder="1" applyAlignment="1">
      <alignment horizontal="center" vertical="center"/>
    </xf>
    <xf numFmtId="14" fontId="15" fillId="0" borderId="0" xfId="2" applyNumberFormat="1" applyFont="1" applyFill="1" applyAlignment="1">
      <alignment horizontal="center" vertical="center"/>
    </xf>
    <xf numFmtId="0" fontId="0" fillId="0" borderId="0" xfId="0" applyAlignment="1"/>
    <xf numFmtId="0" fontId="0" fillId="0" borderId="0" xfId="2" applyFont="1" applyFill="1" applyAlignment="1"/>
    <xf numFmtId="14" fontId="15" fillId="0" borderId="0" xfId="2" applyNumberFormat="1" applyFont="1" applyFill="1" applyAlignment="1">
      <alignment horizontal="left" vertical="center"/>
    </xf>
    <xf numFmtId="0" fontId="15" fillId="0" borderId="0" xfId="2" applyFont="1" applyFill="1" applyAlignment="1">
      <alignment vertical="center"/>
    </xf>
    <xf numFmtId="180" fontId="6" fillId="0" borderId="0" xfId="2" applyNumberFormat="1" applyFont="1" applyFill="1" applyBorder="1" applyAlignment="1">
      <alignment horizontal="center" vertical="center"/>
    </xf>
    <xf numFmtId="0" fontId="6" fillId="4" borderId="0" xfId="2" applyFont="1" applyFill="1" applyBorder="1" applyAlignment="1">
      <alignment horizontal="center" vertical="center" wrapText="1"/>
    </xf>
    <xf numFmtId="182" fontId="3" fillId="0" borderId="0" xfId="2" applyNumberFormat="1" applyFont="1" applyFill="1" applyBorder="1" applyAlignment="1">
      <alignment vertical="center"/>
    </xf>
    <xf numFmtId="0" fontId="6" fillId="0" borderId="0" xfId="2" applyFont="1" applyFill="1" applyBorder="1" applyAlignment="1">
      <alignment horizontal="center" vertical="center" wrapText="1"/>
    </xf>
    <xf numFmtId="0" fontId="3" fillId="0" borderId="0" xfId="2" applyFont="1" applyFill="1" applyBorder="1" applyAlignment="1" applyProtection="1">
      <alignment vertical="center"/>
      <protection locked="0"/>
    </xf>
    <xf numFmtId="176" fontId="3" fillId="0" borderId="0" xfId="2" applyNumberFormat="1" applyFont="1" applyFill="1" applyBorder="1" applyAlignment="1" applyProtection="1">
      <alignment vertical="center"/>
      <protection locked="0"/>
    </xf>
    <xf numFmtId="176" fontId="3" fillId="0" borderId="0" xfId="2" applyNumberFormat="1" applyFont="1" applyFill="1" applyBorder="1" applyAlignment="1" applyProtection="1">
      <alignment horizontal="right" vertical="center"/>
      <protection locked="0"/>
    </xf>
    <xf numFmtId="0" fontId="3" fillId="0" borderId="0" xfId="2" applyFont="1" applyFill="1" applyBorder="1" applyAlignment="1">
      <alignment horizontal="center" vertical="center" wrapText="1"/>
    </xf>
    <xf numFmtId="0" fontId="1" fillId="0" borderId="0" xfId="2" applyFont="1" applyFill="1" applyBorder="1" applyAlignment="1">
      <alignment horizontal="center"/>
    </xf>
    <xf numFmtId="0" fontId="4" fillId="0" borderId="3" xfId="2" applyFont="1" applyFill="1" applyBorder="1" applyAlignment="1">
      <alignment horizontal="center" vertical="center" wrapText="1"/>
    </xf>
    <xf numFmtId="177" fontId="5" fillId="0" borderId="32" xfId="2" applyNumberFormat="1" applyFont="1" applyFill="1" applyBorder="1" applyAlignment="1">
      <alignment horizontal="center" vertical="center" wrapText="1"/>
    </xf>
    <xf numFmtId="181" fontId="5" fillId="0" borderId="32" xfId="2" applyNumberFormat="1" applyFont="1" applyFill="1" applyBorder="1" applyAlignment="1">
      <alignment horizontal="center" vertical="center" wrapText="1"/>
    </xf>
    <xf numFmtId="38" fontId="1" fillId="0" borderId="0" xfId="1" applyFont="1" applyFill="1" applyBorder="1" applyAlignment="1">
      <alignment horizontal="right" vertical="center"/>
    </xf>
    <xf numFmtId="0" fontId="13" fillId="0" borderId="0" xfId="2" applyFont="1" applyFill="1" applyBorder="1" applyAlignment="1"/>
    <xf numFmtId="176" fontId="3" fillId="10" borderId="3" xfId="2" applyNumberFormat="1" applyFont="1" applyFill="1" applyBorder="1" applyAlignment="1" applyProtection="1">
      <alignment vertical="center"/>
      <protection locked="0"/>
    </xf>
    <xf numFmtId="176" fontId="3" fillId="10" borderId="3" xfId="2" applyNumberFormat="1" applyFont="1" applyFill="1" applyBorder="1" applyAlignment="1" applyProtection="1">
      <alignment horizontal="right" vertical="center"/>
      <protection locked="0"/>
    </xf>
    <xf numFmtId="176" fontId="3" fillId="10" borderId="21" xfId="2" applyNumberFormat="1" applyFont="1" applyFill="1" applyBorder="1" applyAlignment="1" applyProtection="1">
      <alignment vertical="center"/>
      <protection locked="0"/>
    </xf>
    <xf numFmtId="176" fontId="3" fillId="10" borderId="21" xfId="2" applyNumberFormat="1" applyFont="1" applyFill="1" applyBorder="1" applyAlignment="1" applyProtection="1">
      <alignment horizontal="right" vertical="center"/>
      <protection locked="0"/>
    </xf>
    <xf numFmtId="38" fontId="0" fillId="0" borderId="0" xfId="1" applyFont="1" applyFill="1" applyBorder="1" applyAlignment="1">
      <alignment vertical="center"/>
    </xf>
    <xf numFmtId="0" fontId="0" fillId="0" borderId="0" xfId="2" quotePrefix="1" applyFont="1" applyFill="1" applyAlignment="1">
      <alignment horizontal="right" vertical="center"/>
    </xf>
    <xf numFmtId="0" fontId="4" fillId="0" borderId="0" xfId="2" quotePrefix="1" applyFont="1" applyFill="1" applyBorder="1" applyAlignment="1">
      <alignment horizontal="center" vertical="center" wrapText="1"/>
    </xf>
    <xf numFmtId="0" fontId="3" fillId="5" borderId="0" xfId="2" applyFont="1" applyFill="1" applyBorder="1" applyAlignment="1" applyProtection="1">
      <alignment horizontal="center" vertical="center"/>
      <protection locked="0"/>
    </xf>
    <xf numFmtId="38" fontId="3" fillId="0" borderId="0" xfId="1" applyFont="1" applyFill="1" applyBorder="1" applyAlignment="1">
      <alignment horizontal="right" vertical="center"/>
    </xf>
    <xf numFmtId="0" fontId="4" fillId="3" borderId="0" xfId="2" applyFont="1" applyFill="1" applyBorder="1" applyAlignment="1">
      <alignment horizontal="left" vertical="center"/>
    </xf>
    <xf numFmtId="0" fontId="7" fillId="0" borderId="0" xfId="2" applyFont="1" applyFill="1" applyBorder="1" applyAlignment="1"/>
    <xf numFmtId="0" fontId="1" fillId="0" borderId="0" xfId="2" applyFont="1" applyFill="1" applyBorder="1">
      <alignment vertical="center"/>
    </xf>
    <xf numFmtId="0" fontId="13" fillId="0" borderId="0" xfId="2" applyFont="1" applyFill="1" applyBorder="1" applyAlignment="1">
      <alignment vertical="center"/>
    </xf>
    <xf numFmtId="0" fontId="4" fillId="3" borderId="3" xfId="2" applyFont="1" applyFill="1" applyBorder="1" applyAlignment="1">
      <alignment vertical="top"/>
    </xf>
    <xf numFmtId="0" fontId="4" fillId="3" borderId="3" xfId="2" applyFont="1" applyFill="1" applyBorder="1" applyAlignment="1">
      <alignment vertical="top" wrapText="1"/>
    </xf>
    <xf numFmtId="0" fontId="0" fillId="7" borderId="44" xfId="2" applyFont="1" applyFill="1" applyBorder="1" applyAlignment="1">
      <alignment horizontal="left" vertical="center"/>
    </xf>
    <xf numFmtId="0" fontId="1" fillId="7" borderId="50" xfId="2" applyFont="1" applyFill="1" applyBorder="1" applyAlignment="1">
      <alignment horizontal="left" vertical="center"/>
    </xf>
    <xf numFmtId="0" fontId="19" fillId="0" borderId="0" xfId="2" applyFont="1" applyFill="1" applyBorder="1" applyAlignment="1">
      <alignment horizontal="right"/>
    </xf>
    <xf numFmtId="38" fontId="4" fillId="0" borderId="0" xfId="1" applyFont="1" applyFill="1" applyBorder="1" applyAlignment="1">
      <alignment horizontal="right" vertical="center"/>
    </xf>
    <xf numFmtId="0" fontId="0" fillId="0" borderId="0" xfId="0" applyBorder="1" applyAlignment="1">
      <alignment vertical="center"/>
    </xf>
    <xf numFmtId="0" fontId="8" fillId="0" borderId="0" xfId="2" applyFont="1" applyFill="1" applyBorder="1" applyAlignment="1">
      <alignment horizontal="right"/>
    </xf>
    <xf numFmtId="0" fontId="8" fillId="0" borderId="0" xfId="0" applyFont="1" applyFill="1" applyAlignment="1">
      <alignment vertical="center"/>
    </xf>
    <xf numFmtId="177" fontId="16" fillId="0" borderId="0" xfId="2" applyNumberFormat="1" applyFont="1" applyFill="1" applyBorder="1" applyAlignment="1">
      <alignment vertical="center"/>
    </xf>
    <xf numFmtId="6" fontId="4" fillId="9" borderId="3" xfId="1" applyNumberFormat="1" applyFont="1" applyFill="1" applyBorder="1" applyAlignment="1">
      <alignment horizontal="right" vertical="center"/>
    </xf>
    <xf numFmtId="6" fontId="4" fillId="0" borderId="3" xfId="1" applyNumberFormat="1" applyFont="1" applyFill="1" applyBorder="1" applyAlignment="1">
      <alignment horizontal="right" vertical="center"/>
    </xf>
    <xf numFmtId="0" fontId="6" fillId="4" borderId="22" xfId="2" applyFont="1" applyFill="1" applyBorder="1" applyAlignment="1">
      <alignment horizontal="center" vertical="center" wrapText="1"/>
    </xf>
    <xf numFmtId="0" fontId="6" fillId="4" borderId="42" xfId="2" applyFont="1" applyFill="1" applyBorder="1" applyAlignment="1">
      <alignment horizontal="center" vertical="center" wrapText="1"/>
    </xf>
    <xf numFmtId="176" fontId="3" fillId="10" borderId="2" xfId="2" applyNumberFormat="1" applyFont="1" applyFill="1" applyBorder="1" applyAlignment="1" applyProtection="1">
      <alignment vertical="center"/>
      <protection locked="0"/>
    </xf>
    <xf numFmtId="176" fontId="3" fillId="10" borderId="31" xfId="2" applyNumberFormat="1" applyFont="1" applyFill="1" applyBorder="1" applyAlignment="1" applyProtection="1">
      <alignment vertical="center"/>
      <protection locked="0"/>
    </xf>
    <xf numFmtId="0" fontId="6" fillId="4" borderId="35" xfId="2" applyFont="1" applyFill="1" applyBorder="1" applyAlignment="1">
      <alignment horizontal="center" vertical="center" wrapText="1"/>
    </xf>
    <xf numFmtId="176" fontId="3" fillId="10" borderId="10" xfId="2" applyNumberFormat="1" applyFont="1" applyFill="1" applyBorder="1" applyAlignment="1" applyProtection="1">
      <alignment vertical="center"/>
      <protection locked="0"/>
    </xf>
    <xf numFmtId="176" fontId="3" fillId="10" borderId="13" xfId="2" applyNumberFormat="1" applyFont="1" applyFill="1" applyBorder="1" applyAlignment="1" applyProtection="1">
      <alignment vertical="center"/>
      <protection locked="0"/>
    </xf>
    <xf numFmtId="176" fontId="3" fillId="10" borderId="13" xfId="2" applyNumberFormat="1" applyFont="1" applyFill="1" applyBorder="1" applyAlignment="1" applyProtection="1">
      <alignment horizontal="right" vertical="center"/>
      <protection locked="0"/>
    </xf>
    <xf numFmtId="176" fontId="3" fillId="8" borderId="13" xfId="2" applyNumberFormat="1" applyFont="1" applyFill="1" applyBorder="1" applyAlignment="1">
      <alignment vertical="center"/>
    </xf>
    <xf numFmtId="0" fontId="5" fillId="0" borderId="21" xfId="2" applyFont="1" applyFill="1" applyBorder="1" applyAlignment="1">
      <alignment horizontal="center" vertical="center" wrapText="1"/>
    </xf>
    <xf numFmtId="177" fontId="5" fillId="0" borderId="21" xfId="2" quotePrefix="1" applyNumberFormat="1" applyFont="1" applyFill="1" applyBorder="1" applyAlignment="1">
      <alignment horizontal="center" vertical="center" wrapText="1"/>
    </xf>
    <xf numFmtId="181" fontId="5" fillId="0" borderId="21" xfId="2" quotePrefix="1" applyNumberFormat="1" applyFont="1" applyFill="1" applyBorder="1" applyAlignment="1">
      <alignment horizontal="center" vertical="center" wrapText="1"/>
    </xf>
    <xf numFmtId="0" fontId="4" fillId="0" borderId="31" xfId="2" applyFont="1" applyFill="1" applyBorder="1" applyAlignment="1">
      <alignment horizontal="center" vertical="center" wrapText="1"/>
    </xf>
    <xf numFmtId="0" fontId="4" fillId="0" borderId="21" xfId="2" applyFont="1" applyFill="1" applyBorder="1" applyAlignment="1">
      <alignment horizontal="center" vertical="center" wrapText="1"/>
    </xf>
    <xf numFmtId="176" fontId="3" fillId="8" borderId="36" xfId="2" applyNumberFormat="1" applyFont="1" applyFill="1" applyBorder="1" applyAlignment="1">
      <alignment vertical="center"/>
    </xf>
    <xf numFmtId="0" fontId="0" fillId="3" borderId="0" xfId="2" applyFont="1" applyFill="1" applyBorder="1" applyAlignment="1">
      <alignment horizontal="left" vertical="center"/>
    </xf>
    <xf numFmtId="0" fontId="4" fillId="0" borderId="14" xfId="2" applyFont="1" applyFill="1" applyBorder="1" applyAlignment="1">
      <alignment horizontal="center" vertical="center"/>
    </xf>
    <xf numFmtId="176" fontId="3" fillId="0" borderId="4" xfId="2" applyNumberFormat="1" applyFont="1" applyFill="1" applyBorder="1" applyAlignment="1">
      <alignment vertical="center"/>
    </xf>
    <xf numFmtId="49" fontId="12" fillId="10" borderId="3" xfId="2" applyNumberFormat="1" applyFont="1" applyFill="1" applyBorder="1" applyAlignment="1" applyProtection="1">
      <alignment horizontal="center" vertical="center"/>
      <protection locked="0"/>
    </xf>
    <xf numFmtId="0" fontId="4" fillId="0" borderId="56" xfId="2" applyFont="1" applyFill="1" applyBorder="1" applyAlignment="1">
      <alignment horizontal="center" vertical="center" wrapText="1"/>
    </xf>
    <xf numFmtId="176" fontId="3" fillId="0" borderId="61" xfId="2" applyNumberFormat="1" applyFont="1" applyFill="1" applyBorder="1" applyAlignment="1">
      <alignment vertical="center"/>
    </xf>
    <xf numFmtId="176" fontId="3" fillId="0" borderId="62" xfId="2" applyNumberFormat="1" applyFont="1" applyFill="1" applyBorder="1" applyAlignment="1">
      <alignment vertical="center"/>
    </xf>
    <xf numFmtId="0" fontId="4" fillId="0" borderId="63" xfId="2" applyFont="1" applyFill="1" applyBorder="1" applyAlignment="1">
      <alignment horizontal="center" vertical="center" wrapText="1"/>
    </xf>
    <xf numFmtId="0" fontId="4" fillId="0" borderId="60" xfId="2" applyFont="1" applyFill="1" applyBorder="1" applyAlignment="1">
      <alignment horizontal="center" vertical="center" wrapText="1"/>
    </xf>
    <xf numFmtId="0" fontId="0" fillId="0" borderId="0" xfId="2" applyFont="1" applyFill="1" applyBorder="1" applyAlignment="1">
      <alignment wrapText="1"/>
    </xf>
    <xf numFmtId="0" fontId="4" fillId="0" borderId="64" xfId="2" applyFont="1" applyFill="1" applyBorder="1" applyAlignment="1">
      <alignment horizontal="center" vertical="center" wrapText="1"/>
    </xf>
    <xf numFmtId="176" fontId="3" fillId="0" borderId="65" xfId="0" applyNumberFormat="1" applyFont="1" applyFill="1" applyBorder="1" applyAlignment="1">
      <alignment vertical="center"/>
    </xf>
    <xf numFmtId="176" fontId="3" fillId="0" borderId="13" xfId="2" applyNumberFormat="1" applyFont="1" applyFill="1" applyBorder="1" applyAlignment="1">
      <alignment vertical="center"/>
    </xf>
    <xf numFmtId="176" fontId="3" fillId="0" borderId="66" xfId="2" applyNumberFormat="1" applyFont="1" applyFill="1" applyBorder="1" applyAlignment="1">
      <alignment vertical="center"/>
    </xf>
    <xf numFmtId="176" fontId="3" fillId="0" borderId="0" xfId="2" applyNumberFormat="1" applyFont="1" applyFill="1" applyAlignment="1">
      <alignment vertical="center"/>
    </xf>
    <xf numFmtId="0" fontId="4" fillId="0" borderId="3" xfId="2" applyFont="1" applyFill="1" applyBorder="1" applyAlignment="1">
      <alignment horizontal="center" vertical="center" wrapText="1"/>
    </xf>
    <xf numFmtId="0" fontId="0" fillId="3" borderId="0" xfId="2" applyFont="1" applyFill="1" applyAlignment="1">
      <alignment horizontal="left" vertical="center"/>
    </xf>
    <xf numFmtId="0" fontId="21" fillId="0" borderId="0" xfId="2" applyFont="1" applyFill="1">
      <alignment vertical="center"/>
    </xf>
    <xf numFmtId="0" fontId="18" fillId="3" borderId="0" xfId="2" applyFont="1" applyFill="1" applyAlignment="1">
      <alignment horizontal="left" vertical="center"/>
    </xf>
    <xf numFmtId="38" fontId="22" fillId="0" borderId="0" xfId="1" applyFont="1" applyFill="1" applyBorder="1" applyAlignment="1">
      <alignment horizontal="left" vertical="center"/>
    </xf>
    <xf numFmtId="0" fontId="0" fillId="0" borderId="0" xfId="2" applyFont="1" applyFill="1">
      <alignment vertical="center"/>
    </xf>
    <xf numFmtId="0" fontId="1" fillId="0" borderId="0" xfId="2" applyFont="1" applyFill="1" applyBorder="1" applyAlignment="1">
      <alignment vertical="center"/>
    </xf>
    <xf numFmtId="0" fontId="0" fillId="0" borderId="0" xfId="2" applyFont="1" applyFill="1" applyBorder="1" applyAlignment="1">
      <alignment vertical="center"/>
    </xf>
    <xf numFmtId="0" fontId="3" fillId="0" borderId="71" xfId="2" applyFont="1" applyFill="1" applyBorder="1" applyAlignment="1">
      <alignment horizontal="right" vertical="center"/>
    </xf>
    <xf numFmtId="0" fontId="3" fillId="0" borderId="70" xfId="2" applyNumberFormat="1" applyFont="1" applyFill="1" applyBorder="1" applyAlignment="1">
      <alignment horizontal="right" vertical="center"/>
    </xf>
    <xf numFmtId="0" fontId="9" fillId="0" borderId="0" xfId="2" applyNumberFormat="1" applyFont="1" applyFill="1" applyBorder="1" applyAlignment="1">
      <alignment horizontal="center" vertical="center" wrapText="1"/>
    </xf>
    <xf numFmtId="0" fontId="3" fillId="0" borderId="71" xfId="2" applyFont="1" applyFill="1" applyBorder="1" applyAlignment="1">
      <alignment vertical="center"/>
    </xf>
    <xf numFmtId="0" fontId="3" fillId="0" borderId="72" xfId="2" applyFont="1" applyFill="1" applyBorder="1" applyAlignment="1">
      <alignment vertical="center"/>
    </xf>
    <xf numFmtId="0" fontId="6" fillId="0" borderId="0" xfId="1" applyNumberFormat="1" applyFont="1" applyFill="1" applyBorder="1" applyAlignment="1">
      <alignment horizontal="left" vertical="center"/>
    </xf>
    <xf numFmtId="0" fontId="23" fillId="0" borderId="0" xfId="2" applyFont="1" applyFill="1" applyAlignment="1"/>
    <xf numFmtId="49" fontId="12" fillId="0" borderId="0" xfId="2" applyNumberFormat="1" applyFont="1" applyFill="1" applyBorder="1" applyAlignment="1" applyProtection="1">
      <alignment horizontal="center" vertical="center"/>
      <protection locked="0"/>
    </xf>
    <xf numFmtId="49" fontId="12" fillId="10" borderId="0" xfId="2" applyNumberFormat="1" applyFont="1" applyFill="1" applyBorder="1" applyAlignment="1" applyProtection="1">
      <alignment horizontal="center" vertical="center"/>
      <protection locked="0"/>
    </xf>
    <xf numFmtId="0" fontId="4" fillId="0" borderId="0" xfId="2" applyFont="1" applyFill="1" applyBorder="1" applyAlignment="1">
      <alignment horizontal="center" vertical="center"/>
    </xf>
    <xf numFmtId="6" fontId="4" fillId="0" borderId="0" xfId="1" applyNumberFormat="1" applyFont="1" applyFill="1" applyBorder="1" applyAlignment="1">
      <alignment horizontal="right" vertical="center"/>
    </xf>
    <xf numFmtId="0" fontId="9" fillId="0" borderId="0" xfId="2" applyFont="1" applyFill="1">
      <alignment vertical="center"/>
    </xf>
    <xf numFmtId="0" fontId="9" fillId="0" borderId="0" xfId="1" applyNumberFormat="1" applyFont="1" applyFill="1" applyBorder="1" applyAlignment="1">
      <alignment horizontal="left" vertical="center"/>
    </xf>
    <xf numFmtId="0" fontId="3" fillId="0" borderId="0" xfId="2" applyFont="1" applyFill="1" applyAlignment="1">
      <alignment vertical="center" wrapText="1"/>
    </xf>
    <xf numFmtId="0" fontId="22" fillId="0" borderId="0" xfId="2" applyFont="1" applyFill="1">
      <alignment vertical="center"/>
    </xf>
    <xf numFmtId="177" fontId="18" fillId="0" borderId="0" xfId="2" applyNumberFormat="1" applyFont="1" applyFill="1" applyBorder="1" applyAlignment="1">
      <alignment vertical="center"/>
    </xf>
    <xf numFmtId="14" fontId="15" fillId="0" borderId="0" xfId="2" applyNumberFormat="1" applyFont="1" applyFill="1" applyAlignment="1">
      <alignment horizontal="center" vertical="center"/>
    </xf>
    <xf numFmtId="181" fontId="3" fillId="0" borderId="71" xfId="2" applyNumberFormat="1" applyFont="1" applyFill="1" applyBorder="1" applyAlignment="1">
      <alignment horizontal="center" vertical="center"/>
    </xf>
    <xf numFmtId="49" fontId="4" fillId="0" borderId="3" xfId="2" applyNumberFormat="1" applyFont="1" applyFill="1" applyBorder="1" applyAlignment="1" applyProtection="1">
      <alignment horizontal="center" vertical="center"/>
      <protection locked="0"/>
    </xf>
    <xf numFmtId="0" fontId="0" fillId="0" borderId="38" xfId="2" applyFont="1" applyFill="1" applyBorder="1" applyAlignment="1"/>
    <xf numFmtId="0" fontId="0" fillId="0" borderId="37" xfId="0" applyFill="1" applyBorder="1" applyAlignment="1">
      <alignment vertical="center"/>
    </xf>
    <xf numFmtId="0" fontId="0" fillId="0" borderId="39" xfId="0" applyFill="1" applyBorder="1" applyAlignment="1">
      <alignment vertical="center"/>
    </xf>
    <xf numFmtId="49" fontId="1" fillId="0" borderId="40" xfId="2" applyNumberFormat="1" applyFont="1" applyFill="1" applyBorder="1" applyAlignment="1">
      <alignment horizontal="center" vertical="center"/>
    </xf>
    <xf numFmtId="49" fontId="1" fillId="0" borderId="24" xfId="2" applyNumberFormat="1" applyFont="1" applyFill="1" applyBorder="1" applyAlignment="1">
      <alignment horizontal="center" vertical="center"/>
    </xf>
    <xf numFmtId="49" fontId="1" fillId="0" borderId="25" xfId="2" applyNumberFormat="1" applyFont="1" applyFill="1" applyBorder="1" applyAlignment="1">
      <alignment horizontal="center" vertical="center"/>
    </xf>
    <xf numFmtId="0" fontId="3" fillId="9" borderId="14" xfId="2" applyFont="1" applyFill="1" applyBorder="1" applyAlignment="1">
      <alignment vertical="center"/>
    </xf>
    <xf numFmtId="0" fontId="3" fillId="9" borderId="19" xfId="0" applyFont="1" applyFill="1" applyBorder="1" applyAlignment="1">
      <alignment vertical="center"/>
    </xf>
    <xf numFmtId="176" fontId="3" fillId="0" borderId="2" xfId="2" applyNumberFormat="1" applyFont="1" applyFill="1" applyBorder="1" applyAlignment="1">
      <alignment horizontal="center" vertical="center"/>
    </xf>
    <xf numFmtId="176" fontId="3" fillId="0" borderId="57" xfId="2" applyNumberFormat="1" applyFont="1" applyFill="1" applyBorder="1" applyAlignment="1">
      <alignment horizontal="center" vertical="center"/>
    </xf>
    <xf numFmtId="0" fontId="3" fillId="9" borderId="5" xfId="2" applyFont="1" applyFill="1" applyBorder="1" applyAlignment="1">
      <alignment vertical="center"/>
    </xf>
    <xf numFmtId="0" fontId="3" fillId="9" borderId="18" xfId="0" applyFont="1" applyFill="1" applyBorder="1" applyAlignment="1">
      <alignment vertical="center"/>
    </xf>
    <xf numFmtId="0" fontId="4" fillId="0" borderId="3" xfId="2" applyFont="1" applyFill="1" applyBorder="1" applyAlignment="1">
      <alignment horizontal="center" vertical="center" wrapText="1"/>
    </xf>
    <xf numFmtId="0" fontId="3" fillId="10" borderId="8" xfId="2" applyFont="1" applyFill="1" applyBorder="1" applyAlignment="1" applyProtection="1">
      <alignment vertical="center"/>
      <protection locked="0"/>
    </xf>
    <xf numFmtId="0" fontId="3" fillId="10" borderId="13" xfId="2" applyFont="1" applyFill="1" applyBorder="1" applyAlignment="1" applyProtection="1">
      <alignment vertical="center"/>
      <protection locked="0"/>
    </xf>
    <xf numFmtId="0" fontId="3" fillId="10" borderId="35" xfId="2" applyFont="1" applyFill="1" applyBorder="1" applyAlignment="1" applyProtection="1">
      <alignment vertical="center"/>
      <protection locked="0"/>
    </xf>
    <xf numFmtId="0" fontId="4" fillId="3" borderId="3" xfId="2" applyFont="1" applyFill="1" applyBorder="1" applyAlignment="1">
      <alignment horizontal="center" vertical="center" wrapText="1"/>
    </xf>
    <xf numFmtId="0" fontId="3" fillId="10" borderId="9" xfId="2" applyFont="1" applyFill="1" applyBorder="1" applyAlignment="1" applyProtection="1">
      <alignment vertical="center"/>
      <protection locked="0"/>
    </xf>
    <xf numFmtId="0" fontId="3" fillId="10" borderId="3" xfId="2" applyFont="1" applyFill="1" applyBorder="1" applyAlignment="1" applyProtection="1">
      <alignment vertical="center"/>
      <protection locked="0"/>
    </xf>
    <xf numFmtId="0" fontId="3" fillId="10" borderId="22" xfId="2" applyFont="1" applyFill="1" applyBorder="1" applyAlignment="1" applyProtection="1">
      <alignment vertical="center"/>
      <protection locked="0"/>
    </xf>
    <xf numFmtId="0" fontId="3" fillId="10" borderId="17" xfId="2" applyFont="1" applyFill="1" applyBorder="1" applyAlignment="1" applyProtection="1">
      <alignment vertical="center"/>
      <protection locked="0"/>
    </xf>
    <xf numFmtId="0" fontId="3" fillId="10" borderId="21" xfId="2" applyFont="1" applyFill="1" applyBorder="1" applyAlignment="1" applyProtection="1">
      <alignment vertical="center"/>
      <protection locked="0"/>
    </xf>
    <xf numFmtId="0" fontId="3" fillId="10" borderId="42" xfId="2" applyFont="1" applyFill="1" applyBorder="1" applyAlignment="1" applyProtection="1">
      <alignment vertical="center"/>
      <protection locked="0"/>
    </xf>
    <xf numFmtId="14" fontId="15" fillId="0" borderId="0" xfId="2" applyNumberFormat="1" applyFont="1" applyFill="1" applyAlignment="1">
      <alignment horizontal="center" vertical="center"/>
    </xf>
    <xf numFmtId="14" fontId="15" fillId="0" borderId="0" xfId="2" applyNumberFormat="1" applyFont="1" applyFill="1" applyAlignment="1">
      <alignment horizontal="left" vertical="center"/>
    </xf>
    <xf numFmtId="183" fontId="4" fillId="0" borderId="14" xfId="1" applyNumberFormat="1" applyFont="1" applyFill="1" applyBorder="1" applyAlignment="1">
      <alignment horizontal="right" vertical="center"/>
    </xf>
    <xf numFmtId="183" fontId="4" fillId="0" borderId="2" xfId="1" applyNumberFormat="1" applyFont="1" applyFill="1" applyBorder="1" applyAlignment="1">
      <alignment horizontal="right" vertical="center"/>
    </xf>
    <xf numFmtId="0" fontId="4" fillId="10" borderId="14" xfId="2" applyNumberFormat="1" applyFont="1" applyFill="1" applyBorder="1" applyAlignment="1" applyProtection="1">
      <alignment horizontal="center" vertical="center"/>
      <protection locked="0"/>
    </xf>
    <xf numFmtId="0" fontId="0" fillId="0" borderId="2" xfId="0" applyNumberFormat="1" applyBorder="1" applyAlignment="1">
      <alignment horizontal="center" vertical="center"/>
    </xf>
    <xf numFmtId="176" fontId="15" fillId="0" borderId="0" xfId="2" applyNumberFormat="1" applyFont="1" applyFill="1" applyAlignment="1">
      <alignment horizontal="left"/>
    </xf>
    <xf numFmtId="0" fontId="20" fillId="0" borderId="0" xfId="2" applyFont="1" applyFill="1" applyAlignment="1">
      <alignment horizontal="center"/>
    </xf>
    <xf numFmtId="0" fontId="20" fillId="0" borderId="0" xfId="0" applyFont="1" applyAlignment="1">
      <alignment horizontal="center" vertical="center"/>
    </xf>
    <xf numFmtId="6" fontId="4" fillId="10" borderId="14" xfId="2" applyNumberFormat="1" applyFont="1" applyFill="1" applyBorder="1" applyAlignment="1" applyProtection="1">
      <alignment horizontal="right" vertical="center"/>
      <protection locked="0"/>
    </xf>
    <xf numFmtId="0" fontId="0" fillId="0" borderId="2" xfId="0" applyBorder="1" applyAlignment="1">
      <alignment horizontal="right" vertical="center"/>
    </xf>
    <xf numFmtId="0" fontId="4" fillId="0" borderId="41" xfId="2" applyFont="1" applyFill="1" applyBorder="1" applyAlignment="1">
      <alignment horizontal="center" vertical="center" wrapText="1"/>
    </xf>
    <xf numFmtId="0" fontId="4" fillId="0" borderId="17" xfId="2" applyFont="1" applyFill="1" applyBorder="1" applyAlignment="1">
      <alignment horizontal="center" vertical="center" wrapText="1"/>
    </xf>
    <xf numFmtId="0" fontId="0" fillId="7" borderId="47" xfId="2" applyFont="1" applyFill="1" applyBorder="1" applyAlignment="1"/>
    <xf numFmtId="0" fontId="0" fillId="7" borderId="48" xfId="0" applyFill="1" applyBorder="1" applyAlignment="1">
      <alignment vertical="center"/>
    </xf>
    <xf numFmtId="0" fontId="0" fillId="7" borderId="49" xfId="0" applyFill="1" applyBorder="1" applyAlignment="1">
      <alignment vertical="center"/>
    </xf>
    <xf numFmtId="0" fontId="0" fillId="9" borderId="67" xfId="2" applyFont="1" applyFill="1" applyBorder="1" applyAlignment="1"/>
    <xf numFmtId="0" fontId="0" fillId="9" borderId="68" xfId="0" applyFill="1" applyBorder="1" applyAlignment="1">
      <alignment vertical="center"/>
    </xf>
    <xf numFmtId="0" fontId="0" fillId="9" borderId="69" xfId="0" applyFill="1" applyBorder="1" applyAlignment="1">
      <alignment vertical="center"/>
    </xf>
    <xf numFmtId="0" fontId="0" fillId="9" borderId="38" xfId="2" applyFont="1" applyFill="1" applyBorder="1" applyAlignment="1"/>
    <xf numFmtId="0" fontId="0" fillId="9" borderId="37" xfId="0" applyFill="1" applyBorder="1" applyAlignment="1">
      <alignment vertical="center"/>
    </xf>
    <xf numFmtId="0" fontId="0" fillId="9" borderId="39" xfId="0" applyFill="1" applyBorder="1" applyAlignment="1">
      <alignment vertical="center"/>
    </xf>
    <xf numFmtId="0" fontId="0" fillId="7" borderId="38" xfId="2" applyFont="1" applyFill="1" applyBorder="1" applyAlignment="1"/>
    <xf numFmtId="0" fontId="0" fillId="7" borderId="37" xfId="0" applyFill="1" applyBorder="1" applyAlignment="1">
      <alignment vertical="center"/>
    </xf>
    <xf numFmtId="0" fontId="0" fillId="7" borderId="39" xfId="0" applyFill="1" applyBorder="1" applyAlignment="1">
      <alignment vertical="center"/>
    </xf>
    <xf numFmtId="0" fontId="4" fillId="0" borderId="14" xfId="2" applyFont="1" applyFill="1" applyBorder="1" applyAlignment="1">
      <alignment horizontal="left" vertical="center" wrapText="1"/>
    </xf>
    <xf numFmtId="0" fontId="0" fillId="0" borderId="7" xfId="0" applyBorder="1" applyAlignment="1">
      <alignment horizontal="left" vertical="center"/>
    </xf>
    <xf numFmtId="0" fontId="3" fillId="10" borderId="9" xfId="2" applyFont="1" applyFill="1" applyBorder="1" applyAlignment="1" applyProtection="1">
      <alignment vertical="center" wrapText="1"/>
      <protection locked="0"/>
    </xf>
    <xf numFmtId="0" fontId="3" fillId="10" borderId="3" xfId="2" applyFont="1" applyFill="1" applyBorder="1" applyAlignment="1" applyProtection="1">
      <alignment vertical="center" wrapText="1"/>
      <protection locked="0"/>
    </xf>
    <xf numFmtId="0" fontId="3" fillId="10" borderId="22" xfId="2" applyFont="1" applyFill="1" applyBorder="1" applyAlignment="1" applyProtection="1">
      <alignment vertical="center" wrapText="1"/>
      <protection locked="0"/>
    </xf>
    <xf numFmtId="0" fontId="1" fillId="9" borderId="45" xfId="2" applyFont="1" applyFill="1" applyBorder="1" applyAlignment="1">
      <alignment horizontal="center" vertical="center"/>
    </xf>
    <xf numFmtId="0" fontId="0" fillId="9" borderId="46" xfId="0" applyFill="1" applyBorder="1" applyAlignment="1">
      <alignment horizontal="center" vertical="center"/>
    </xf>
    <xf numFmtId="0" fontId="0" fillId="9" borderId="52" xfId="0" applyFill="1" applyBorder="1" applyAlignment="1">
      <alignment horizontal="center" vertical="center"/>
    </xf>
    <xf numFmtId="49" fontId="1" fillId="9" borderId="40" xfId="2" applyNumberFormat="1" applyFont="1" applyFill="1" applyBorder="1" applyAlignment="1">
      <alignment vertical="center"/>
    </xf>
    <xf numFmtId="49" fontId="0" fillId="9" borderId="24" xfId="0" applyNumberFormat="1" applyFill="1" applyBorder="1" applyAlignment="1">
      <alignment vertical="center"/>
    </xf>
    <xf numFmtId="49" fontId="0" fillId="9" borderId="25" xfId="0" applyNumberFormat="1" applyFill="1" applyBorder="1" applyAlignment="1">
      <alignment vertical="center"/>
    </xf>
    <xf numFmtId="0" fontId="1" fillId="9" borderId="40" xfId="2" applyFont="1" applyFill="1" applyBorder="1" applyAlignment="1">
      <alignment vertical="center"/>
    </xf>
    <xf numFmtId="0" fontId="0" fillId="9" borderId="24" xfId="0" applyFill="1" applyBorder="1" applyAlignment="1">
      <alignment vertical="center"/>
    </xf>
    <xf numFmtId="0" fontId="17" fillId="9" borderId="44" xfId="0" applyFont="1" applyFill="1" applyBorder="1" applyAlignment="1">
      <alignment vertical="center"/>
    </xf>
    <xf numFmtId="0" fontId="17" fillId="9" borderId="25" xfId="0" applyFont="1" applyFill="1" applyBorder="1" applyAlignment="1">
      <alignment vertical="center"/>
    </xf>
    <xf numFmtId="0" fontId="4" fillId="8" borderId="32" xfId="2" applyFont="1" applyFill="1" applyBorder="1" applyAlignment="1">
      <alignment horizontal="center" vertical="center" wrapText="1"/>
    </xf>
    <xf numFmtId="0" fontId="4" fillId="8" borderId="21" xfId="2" applyFont="1" applyFill="1" applyBorder="1" applyAlignment="1">
      <alignment horizontal="center" vertical="center" wrapText="1"/>
    </xf>
    <xf numFmtId="0" fontId="4" fillId="0" borderId="32" xfId="2" applyFont="1" applyFill="1" applyBorder="1" applyAlignment="1">
      <alignment horizontal="center" vertical="center" wrapText="1"/>
    </xf>
    <xf numFmtId="0" fontId="0" fillId="7" borderId="40" xfId="2" applyFont="1" applyFill="1" applyBorder="1" applyAlignment="1">
      <alignment vertical="center"/>
    </xf>
    <xf numFmtId="0" fontId="0" fillId="0" borderId="24" xfId="0" applyBorder="1" applyAlignment="1">
      <alignment vertical="center"/>
    </xf>
    <xf numFmtId="0" fontId="0" fillId="0" borderId="29" xfId="0" applyBorder="1" applyAlignment="1">
      <alignment vertical="center"/>
    </xf>
    <xf numFmtId="0" fontId="1" fillId="7" borderId="43" xfId="2" applyFont="1" applyFill="1" applyBorder="1" applyAlignment="1">
      <alignment vertical="center"/>
    </xf>
    <xf numFmtId="0" fontId="0" fillId="0" borderId="26" xfId="0" applyBorder="1" applyAlignment="1">
      <alignment vertical="center"/>
    </xf>
    <xf numFmtId="0" fontId="0" fillId="0" borderId="30" xfId="0" applyBorder="1" applyAlignment="1">
      <alignment vertical="center"/>
    </xf>
    <xf numFmtId="0" fontId="9" fillId="0" borderId="28" xfId="2" applyFont="1" applyFill="1" applyBorder="1" applyAlignment="1">
      <alignment horizontal="left" vertical="center" wrapText="1"/>
    </xf>
    <xf numFmtId="0" fontId="18" fillId="0" borderId="12" xfId="0" applyFont="1" applyBorder="1" applyAlignment="1">
      <alignment horizontal="left" vertical="center"/>
    </xf>
    <xf numFmtId="0" fontId="9" fillId="0" borderId="16" xfId="0" applyFont="1" applyBorder="1" applyAlignment="1">
      <alignment horizontal="left" vertical="center"/>
    </xf>
    <xf numFmtId="0" fontId="18" fillId="0" borderId="34" xfId="0" applyFont="1" applyBorder="1" applyAlignment="1">
      <alignment horizontal="left" vertical="center"/>
    </xf>
    <xf numFmtId="0" fontId="0" fillId="7" borderId="24" xfId="0" applyFont="1" applyFill="1" applyBorder="1" applyAlignment="1">
      <alignment horizontal="left" vertical="center"/>
    </xf>
    <xf numFmtId="0" fontId="0" fillId="7" borderId="24" xfId="0" applyFill="1" applyBorder="1" applyAlignment="1">
      <alignment vertical="center"/>
    </xf>
    <xf numFmtId="0" fontId="0" fillId="7" borderId="25" xfId="0" applyFill="1" applyBorder="1" applyAlignment="1">
      <alignment vertical="center"/>
    </xf>
    <xf numFmtId="0" fontId="0" fillId="7" borderId="26" xfId="0" applyFont="1" applyFill="1" applyBorder="1" applyAlignment="1">
      <alignment horizontal="left" vertical="center"/>
    </xf>
    <xf numFmtId="0" fontId="0" fillId="7" borderId="26" xfId="0" applyFill="1" applyBorder="1" applyAlignment="1">
      <alignment vertical="center"/>
    </xf>
    <xf numFmtId="0" fontId="0" fillId="7" borderId="27" xfId="0" applyFill="1" applyBorder="1" applyAlignment="1">
      <alignment vertical="center"/>
    </xf>
    <xf numFmtId="3" fontId="6" fillId="0" borderId="3" xfId="2" applyNumberFormat="1" applyFont="1" applyFill="1" applyBorder="1" applyAlignment="1">
      <alignment horizontal="center" vertical="center" wrapText="1"/>
    </xf>
    <xf numFmtId="0" fontId="0" fillId="0" borderId="3" xfId="0" applyBorder="1" applyAlignment="1">
      <alignment vertical="center"/>
    </xf>
    <xf numFmtId="0" fontId="8" fillId="9" borderId="0" xfId="0" applyFont="1" applyFill="1" applyAlignment="1">
      <alignment vertical="center"/>
    </xf>
    <xf numFmtId="0" fontId="0" fillId="9" borderId="0" xfId="0" applyFill="1" applyAlignment="1">
      <alignment vertical="center"/>
    </xf>
    <xf numFmtId="0" fontId="6" fillId="0" borderId="3" xfId="3" applyFont="1" applyFill="1" applyBorder="1" applyAlignment="1">
      <alignment horizontal="center" vertical="center"/>
    </xf>
    <xf numFmtId="0" fontId="3" fillId="9" borderId="20" xfId="2" applyFont="1" applyFill="1" applyBorder="1" applyAlignment="1">
      <alignment vertical="center"/>
    </xf>
    <xf numFmtId="0" fontId="3" fillId="9" borderId="23" xfId="0" applyFont="1" applyFill="1" applyBorder="1" applyAlignment="1">
      <alignment vertical="center"/>
    </xf>
    <xf numFmtId="0" fontId="1" fillId="9" borderId="40" xfId="2" applyFont="1" applyFill="1" applyBorder="1" applyAlignment="1">
      <alignment horizontal="center" vertical="center"/>
    </xf>
    <xf numFmtId="0" fontId="1" fillId="9" borderId="24" xfId="2" applyFont="1" applyFill="1" applyBorder="1" applyAlignment="1">
      <alignment horizontal="center" vertical="center"/>
    </xf>
    <xf numFmtId="0" fontId="1" fillId="9" borderId="25" xfId="2" applyFont="1" applyFill="1" applyBorder="1" applyAlignment="1">
      <alignment horizontal="center" vertical="center"/>
    </xf>
    <xf numFmtId="0" fontId="6" fillId="0" borderId="15" xfId="2" applyFont="1" applyFill="1" applyBorder="1" applyAlignment="1">
      <alignment horizontal="center"/>
    </xf>
    <xf numFmtId="178" fontId="26" fillId="6" borderId="15" xfId="2" applyNumberFormat="1" applyFont="1" applyFill="1" applyBorder="1" applyAlignment="1">
      <alignment horizontal="center"/>
    </xf>
    <xf numFmtId="0" fontId="21" fillId="0" borderId="15" xfId="0" applyFont="1" applyBorder="1" applyAlignment="1">
      <alignment horizontal="center"/>
    </xf>
    <xf numFmtId="0" fontId="1" fillId="7" borderId="15" xfId="2" applyFont="1" applyFill="1" applyBorder="1" applyAlignment="1">
      <alignment horizontal="left"/>
    </xf>
    <xf numFmtId="0" fontId="0" fillId="0" borderId="15" xfId="0" applyBorder="1" applyAlignment="1"/>
    <xf numFmtId="176" fontId="3" fillId="0" borderId="3" xfId="2" applyNumberFormat="1" applyFont="1" applyFill="1" applyBorder="1" applyAlignment="1">
      <alignment horizontal="center" vertical="center"/>
    </xf>
    <xf numFmtId="176" fontId="3" fillId="0" borderId="59" xfId="2" applyNumberFormat="1" applyFont="1" applyFill="1" applyBorder="1" applyAlignment="1">
      <alignment horizontal="center" vertical="center"/>
    </xf>
    <xf numFmtId="176" fontId="3" fillId="0" borderId="58" xfId="2" applyNumberFormat="1" applyFont="1" applyFill="1" applyBorder="1" applyAlignment="1">
      <alignment horizontal="center" vertical="center"/>
    </xf>
    <xf numFmtId="0" fontId="4" fillId="0" borderId="33" xfId="2" applyFont="1" applyFill="1" applyBorder="1" applyAlignment="1">
      <alignment horizontal="center" vertical="center" wrapText="1"/>
    </xf>
    <xf numFmtId="0" fontId="4" fillId="0" borderId="42" xfId="2" applyFont="1" applyFill="1" applyBorder="1" applyAlignment="1">
      <alignment horizontal="center" vertical="center" wrapText="1"/>
    </xf>
    <xf numFmtId="0" fontId="3" fillId="0" borderId="41" xfId="2" applyFont="1" applyFill="1" applyBorder="1" applyAlignment="1">
      <alignment horizontal="center" vertical="center" wrapText="1"/>
    </xf>
    <xf numFmtId="0" fontId="3" fillId="0" borderId="32" xfId="2" applyFont="1" applyFill="1" applyBorder="1" applyAlignment="1">
      <alignment horizontal="center" vertical="center" wrapText="1"/>
    </xf>
    <xf numFmtId="0" fontId="3" fillId="0" borderId="33" xfId="2" applyFont="1" applyFill="1" applyBorder="1" applyAlignment="1">
      <alignment horizontal="center" vertical="center" wrapText="1"/>
    </xf>
    <xf numFmtId="0" fontId="3" fillId="0" borderId="17" xfId="2" applyFont="1" applyFill="1" applyBorder="1" applyAlignment="1">
      <alignment horizontal="center" vertical="center" wrapText="1"/>
    </xf>
    <xf numFmtId="0" fontId="3" fillId="0" borderId="21" xfId="2" applyFont="1" applyFill="1" applyBorder="1" applyAlignment="1">
      <alignment horizontal="center" vertical="center" wrapText="1"/>
    </xf>
    <xf numFmtId="0" fontId="3" fillId="0" borderId="42" xfId="2" applyFont="1" applyFill="1" applyBorder="1" applyAlignment="1">
      <alignment horizontal="center" vertical="center" wrapText="1"/>
    </xf>
    <xf numFmtId="0" fontId="4" fillId="0" borderId="53" xfId="2" applyFont="1" applyFill="1" applyBorder="1" applyAlignment="1">
      <alignment horizontal="center" vertical="center" wrapText="1"/>
    </xf>
    <xf numFmtId="0" fontId="0" fillId="0" borderId="51" xfId="0" applyBorder="1" applyAlignment="1">
      <alignment horizontal="center" vertical="center" wrapText="1"/>
    </xf>
    <xf numFmtId="0" fontId="4" fillId="0" borderId="21" xfId="2" applyFont="1" applyFill="1" applyBorder="1" applyAlignment="1">
      <alignment horizontal="center" vertical="center" wrapText="1"/>
    </xf>
    <xf numFmtId="0" fontId="9" fillId="0" borderId="0" xfId="2" applyNumberFormat="1" applyFont="1" applyFill="1" applyBorder="1" applyAlignment="1">
      <alignment horizontal="center" vertical="center" wrapText="1"/>
    </xf>
    <xf numFmtId="176" fontId="3" fillId="0" borderId="54" xfId="2" applyNumberFormat="1" applyFont="1" applyFill="1" applyBorder="1" applyAlignment="1">
      <alignment horizontal="center" vertical="center"/>
    </xf>
    <xf numFmtId="176" fontId="3" fillId="0" borderId="55" xfId="2" applyNumberFormat="1" applyFont="1" applyFill="1" applyBorder="1" applyAlignment="1">
      <alignment horizontal="center" vertical="center"/>
    </xf>
  </cellXfs>
  <cellStyles count="4">
    <cellStyle name="桁区切り" xfId="1" builtinId="6"/>
    <cellStyle name="標準" xfId="0" builtinId="0"/>
    <cellStyle name="標準_★【科研費１８年度アルバイト採用書類一式】20060623改" xfId="2"/>
    <cellStyle name="標準_1104_tokuteishikin-forms(yagami)" xfId="3"/>
  </cellStyles>
  <dxfs count="7">
    <dxf>
      <font>
        <color rgb="FFFF0000"/>
      </font>
    </dxf>
    <dxf>
      <font>
        <color rgb="FF002060"/>
        <name val="ＭＳ Ｐゴシック"/>
        <scheme val="none"/>
      </font>
      <fill>
        <patternFill>
          <bgColor theme="8" tint="0.39994506668294322"/>
        </patternFill>
      </fill>
    </dxf>
    <dxf>
      <font>
        <color rgb="FF9C0006"/>
      </font>
      <fill>
        <patternFill>
          <bgColor rgb="FFFFC7CE"/>
        </patternFill>
      </fill>
    </dxf>
    <dxf>
      <font>
        <color rgb="FF0070C0"/>
      </font>
      <fill>
        <patternFill>
          <bgColor rgb="FFFEFCB6"/>
        </patternFill>
      </fill>
    </dxf>
    <dxf>
      <font>
        <color rgb="FF002060"/>
        <name val="ＭＳ Ｐゴシック"/>
        <scheme val="none"/>
      </font>
      <fill>
        <patternFill>
          <bgColor theme="8" tint="0.39994506668294322"/>
        </patternFill>
      </fill>
    </dxf>
    <dxf>
      <font>
        <color rgb="FF9C0006"/>
      </font>
      <fill>
        <patternFill>
          <bgColor rgb="FFFFC7CE"/>
        </patternFill>
      </fill>
    </dxf>
    <dxf>
      <font>
        <color rgb="FF0070C0"/>
      </font>
      <fill>
        <patternFill>
          <bgColor rgb="FFFEFCB6"/>
        </patternFill>
      </fill>
    </dxf>
  </dxfs>
  <tableStyles count="0" defaultTableStyle="TableStyleMedium2" defaultPivotStyle="PivotStyleLight16"/>
  <colors>
    <mruColors>
      <color rgb="FFCCFFCC"/>
      <color rgb="FFFFCCFF"/>
      <color rgb="FFFFFF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AS93"/>
  <sheetViews>
    <sheetView showZeros="0" tabSelected="1" view="pageBreakPreview" topLeftCell="B1" zoomScaleNormal="100" zoomScaleSheetLayoutView="100" workbookViewId="0">
      <selection activeCell="H69" sqref="H69:I69"/>
    </sheetView>
  </sheetViews>
  <sheetFormatPr defaultColWidth="5.375" defaultRowHeight="13.5"/>
  <cols>
    <col min="1" max="1" width="8.375" style="5" hidden="1" customWidth="1"/>
    <col min="2" max="2" width="3.75" style="4" customWidth="1"/>
    <col min="3" max="3" width="5.375" style="4" customWidth="1"/>
    <col min="4" max="4" width="10" style="5" customWidth="1"/>
    <col min="5" max="5" width="7.5" style="5" customWidth="1"/>
    <col min="6" max="6" width="7.25" style="5" customWidth="1"/>
    <col min="7" max="7" width="6" style="5" customWidth="1"/>
    <col min="8" max="9" width="5.625" style="5" customWidth="1"/>
    <col min="10" max="11" width="7.125" style="5" customWidth="1"/>
    <col min="12" max="12" width="4.25" style="5" hidden="1" customWidth="1"/>
    <col min="13" max="14" width="4.875" style="5" customWidth="1"/>
    <col min="15" max="15" width="4.875" style="33" customWidth="1"/>
    <col min="16" max="16" width="4.875" style="32" customWidth="1"/>
    <col min="17" max="17" width="11.5" style="5" customWidth="1"/>
    <col min="18" max="18" width="13" style="4" customWidth="1"/>
    <col min="19" max="19" width="5.125" style="5" customWidth="1"/>
    <col min="20" max="20" width="5.875" style="5" customWidth="1"/>
    <col min="21" max="21" width="16.375" style="18" customWidth="1"/>
    <col min="22" max="22" width="18.125" style="18" customWidth="1"/>
    <col min="23" max="23" width="3.875" style="18" customWidth="1"/>
    <col min="24" max="28" width="7.625" style="5" customWidth="1"/>
    <col min="29" max="16384" width="5.375" style="5"/>
  </cols>
  <sheetData>
    <row r="1" spans="1:41" ht="21">
      <c r="A1" s="184" t="s">
        <v>86</v>
      </c>
      <c r="B1" s="185"/>
      <c r="C1" s="185"/>
      <c r="D1" s="185"/>
      <c r="E1" s="185"/>
      <c r="F1" s="185"/>
      <c r="G1" s="185"/>
      <c r="H1" s="185"/>
      <c r="I1" s="185"/>
      <c r="J1" s="185"/>
      <c r="K1" s="185"/>
      <c r="L1" s="185"/>
      <c r="M1" s="185"/>
      <c r="N1" s="185"/>
      <c r="O1" s="185"/>
      <c r="P1" s="185"/>
      <c r="Q1" s="185"/>
      <c r="R1" s="185"/>
      <c r="S1" s="54"/>
    </row>
    <row r="2" spans="1:41" ht="14.25" thickBot="1">
      <c r="R2" s="77" t="s">
        <v>59</v>
      </c>
    </row>
    <row r="3" spans="1:41">
      <c r="B3" s="193" t="s">
        <v>90</v>
      </c>
      <c r="C3" s="194"/>
      <c r="D3" s="194"/>
      <c r="E3" s="195"/>
      <c r="F3" s="207"/>
      <c r="G3" s="208"/>
      <c r="H3" s="208"/>
      <c r="I3" s="208"/>
      <c r="J3" s="208"/>
      <c r="K3" s="208"/>
      <c r="L3" s="208"/>
      <c r="M3" s="208"/>
      <c r="N3" s="208"/>
      <c r="O3" s="208"/>
      <c r="P3" s="208"/>
      <c r="Q3" s="208"/>
      <c r="R3" s="209"/>
      <c r="T3" s="132" t="s">
        <v>94</v>
      </c>
      <c r="U3" s="5"/>
      <c r="V3" s="5"/>
      <c r="W3" s="5"/>
    </row>
    <row r="4" spans="1:41">
      <c r="B4" s="196" t="s">
        <v>91</v>
      </c>
      <c r="C4" s="197"/>
      <c r="D4" s="197"/>
      <c r="E4" s="198"/>
      <c r="F4" s="243"/>
      <c r="G4" s="244"/>
      <c r="H4" s="244"/>
      <c r="I4" s="244"/>
      <c r="J4" s="244"/>
      <c r="K4" s="244"/>
      <c r="L4" s="244"/>
      <c r="M4" s="244"/>
      <c r="N4" s="244"/>
      <c r="O4" s="244"/>
      <c r="P4" s="244"/>
      <c r="Q4" s="244"/>
      <c r="R4" s="245"/>
      <c r="T4" s="132" t="s">
        <v>95</v>
      </c>
      <c r="U4" s="5"/>
      <c r="V4" s="5"/>
      <c r="W4" s="5"/>
    </row>
    <row r="5" spans="1:41">
      <c r="B5" s="154" t="s">
        <v>78</v>
      </c>
      <c r="C5" s="155"/>
      <c r="D5" s="155"/>
      <c r="E5" s="156"/>
      <c r="F5" s="157"/>
      <c r="G5" s="158"/>
      <c r="H5" s="158"/>
      <c r="I5" s="158"/>
      <c r="J5" s="158"/>
      <c r="K5" s="158"/>
      <c r="L5" s="158"/>
      <c r="M5" s="158"/>
      <c r="N5" s="158"/>
      <c r="O5" s="158"/>
      <c r="P5" s="158"/>
      <c r="Q5" s="158"/>
      <c r="R5" s="159"/>
      <c r="U5" s="5"/>
      <c r="V5" s="5"/>
      <c r="W5" s="5"/>
    </row>
    <row r="6" spans="1:41">
      <c r="B6" s="154" t="s">
        <v>79</v>
      </c>
      <c r="C6" s="155"/>
      <c r="D6" s="155"/>
      <c r="E6" s="156"/>
      <c r="F6" s="157"/>
      <c r="G6" s="158"/>
      <c r="H6" s="158"/>
      <c r="I6" s="158"/>
      <c r="J6" s="158"/>
      <c r="K6" s="158"/>
      <c r="L6" s="158"/>
      <c r="M6" s="158"/>
      <c r="N6" s="158"/>
      <c r="O6" s="158"/>
      <c r="P6" s="158"/>
      <c r="Q6" s="158"/>
      <c r="R6" s="159"/>
      <c r="T6" s="132" t="s">
        <v>138</v>
      </c>
      <c r="U6" s="5"/>
      <c r="V6" s="5"/>
      <c r="W6" s="5"/>
    </row>
    <row r="7" spans="1:41">
      <c r="B7" s="154" t="s">
        <v>128</v>
      </c>
      <c r="C7" s="155"/>
      <c r="D7" s="155"/>
      <c r="E7" s="156"/>
      <c r="F7" s="157"/>
      <c r="G7" s="158"/>
      <c r="H7" s="158"/>
      <c r="I7" s="158"/>
      <c r="J7" s="158"/>
      <c r="K7" s="158"/>
      <c r="L7" s="158"/>
      <c r="M7" s="158"/>
      <c r="N7" s="158"/>
      <c r="O7" s="158"/>
      <c r="P7" s="158"/>
      <c r="Q7" s="158"/>
      <c r="R7" s="159"/>
      <c r="T7" s="132" t="s">
        <v>129</v>
      </c>
      <c r="U7" s="5"/>
      <c r="V7" s="5"/>
      <c r="W7" s="5"/>
    </row>
    <row r="8" spans="1:41">
      <c r="B8" s="196" t="s">
        <v>47</v>
      </c>
      <c r="C8" s="197"/>
      <c r="D8" s="197"/>
      <c r="E8" s="198"/>
      <c r="F8" s="210"/>
      <c r="G8" s="211"/>
      <c r="H8" s="211"/>
      <c r="I8" s="211"/>
      <c r="J8" s="211"/>
      <c r="K8" s="211"/>
      <c r="L8" s="211"/>
      <c r="M8" s="211"/>
      <c r="N8" s="211"/>
      <c r="O8" s="211"/>
      <c r="P8" s="211"/>
      <c r="Q8" s="211"/>
      <c r="R8" s="212"/>
      <c r="T8" s="134" t="s">
        <v>96</v>
      </c>
      <c r="U8" s="83"/>
      <c r="V8" s="83"/>
      <c r="W8" s="5"/>
    </row>
    <row r="9" spans="1:41">
      <c r="B9" s="196" t="s">
        <v>9</v>
      </c>
      <c r="C9" s="197"/>
      <c r="D9" s="197"/>
      <c r="E9" s="198"/>
      <c r="F9" s="213"/>
      <c r="G9" s="214"/>
      <c r="H9" s="214"/>
      <c r="I9" s="214"/>
      <c r="J9" s="214"/>
      <c r="K9" s="214"/>
      <c r="L9" s="214"/>
      <c r="M9" s="214"/>
      <c r="N9" s="214"/>
      <c r="O9" s="214"/>
      <c r="P9" s="214"/>
      <c r="Q9" s="215" t="s">
        <v>93</v>
      </c>
      <c r="R9" s="216"/>
      <c r="T9" s="133"/>
      <c r="U9" s="71"/>
      <c r="V9" s="71"/>
      <c r="W9" s="83"/>
    </row>
    <row r="10" spans="1:41">
      <c r="B10" s="199" t="s">
        <v>51</v>
      </c>
      <c r="C10" s="200"/>
      <c r="D10" s="200"/>
      <c r="E10" s="201"/>
      <c r="F10" s="220" t="s">
        <v>36</v>
      </c>
      <c r="G10" s="221"/>
      <c r="H10" s="221"/>
      <c r="I10" s="221"/>
      <c r="J10" s="221"/>
      <c r="K10" s="221"/>
      <c r="L10" s="221"/>
      <c r="M10" s="222"/>
      <c r="N10" s="87"/>
      <c r="O10" s="230" t="s">
        <v>65</v>
      </c>
      <c r="P10" s="231"/>
      <c r="Q10" s="231"/>
      <c r="R10" s="232"/>
      <c r="S10" s="83"/>
      <c r="T10" s="134" t="s">
        <v>97</v>
      </c>
      <c r="U10" s="71"/>
      <c r="V10" s="71"/>
      <c r="W10" s="83"/>
    </row>
    <row r="11" spans="1:41" ht="14.25" thickBot="1">
      <c r="B11" s="190" t="s">
        <v>52</v>
      </c>
      <c r="C11" s="191"/>
      <c r="D11" s="191"/>
      <c r="E11" s="192"/>
      <c r="F11" s="223" t="s">
        <v>57</v>
      </c>
      <c r="G11" s="224"/>
      <c r="H11" s="224"/>
      <c r="I11" s="224"/>
      <c r="J11" s="224"/>
      <c r="K11" s="224"/>
      <c r="L11" s="224"/>
      <c r="M11" s="225"/>
      <c r="N11" s="88"/>
      <c r="O11" s="233" t="s">
        <v>65</v>
      </c>
      <c r="P11" s="234"/>
      <c r="Q11" s="234"/>
      <c r="R11" s="235"/>
      <c r="S11" s="83"/>
      <c r="T11" s="132" t="s">
        <v>98</v>
      </c>
      <c r="U11" s="71"/>
      <c r="V11" s="71"/>
      <c r="W11" s="83"/>
    </row>
    <row r="12" spans="1:41">
      <c r="B12" s="55"/>
      <c r="S12" s="83"/>
      <c r="U12" s="71"/>
      <c r="V12" s="71"/>
      <c r="W12" s="83"/>
    </row>
    <row r="13" spans="1:41" s="6" customFormat="1" ht="18" thickBot="1">
      <c r="A13" s="7"/>
      <c r="B13" s="247">
        <v>42826</v>
      </c>
      <c r="C13" s="248"/>
      <c r="D13" s="248"/>
      <c r="E13" s="249" t="s">
        <v>65</v>
      </c>
      <c r="F13" s="250"/>
      <c r="G13" s="250"/>
      <c r="H13" s="246" t="s">
        <v>125</v>
      </c>
      <c r="I13" s="246"/>
      <c r="J13" s="246"/>
      <c r="K13" s="246"/>
      <c r="L13" s="246"/>
      <c r="M13" s="246"/>
      <c r="N13" s="246"/>
      <c r="O13" s="246"/>
      <c r="P13" s="246"/>
      <c r="Q13" s="8"/>
      <c r="R13" s="66"/>
      <c r="S13" s="50"/>
      <c r="T13" s="141" t="s">
        <v>123</v>
      </c>
      <c r="U13" s="81"/>
      <c r="V13" s="82"/>
      <c r="W13" s="82"/>
      <c r="AJ13" s="5"/>
      <c r="AK13" s="5"/>
      <c r="AL13" s="5"/>
      <c r="AM13" s="5"/>
      <c r="AN13" s="5"/>
      <c r="AO13" s="5"/>
    </row>
    <row r="14" spans="1:41" s="7" customFormat="1" ht="24.75" customHeight="1">
      <c r="A14" s="24" t="s">
        <v>33</v>
      </c>
      <c r="B14" s="188" t="s">
        <v>8</v>
      </c>
      <c r="C14" s="254" t="s">
        <v>10</v>
      </c>
      <c r="D14" s="256" t="s">
        <v>137</v>
      </c>
      <c r="E14" s="257"/>
      <c r="F14" s="257"/>
      <c r="G14" s="258"/>
      <c r="H14" s="262" t="s">
        <v>0</v>
      </c>
      <c r="I14" s="263"/>
      <c r="J14" s="219" t="s">
        <v>76</v>
      </c>
      <c r="K14" s="219" t="s">
        <v>37</v>
      </c>
      <c r="L14" s="217" t="s">
        <v>99</v>
      </c>
      <c r="M14" s="219" t="s">
        <v>99</v>
      </c>
      <c r="N14" s="219"/>
      <c r="O14" s="68" t="s">
        <v>11</v>
      </c>
      <c r="P14" s="69" t="s">
        <v>1</v>
      </c>
      <c r="Q14" s="226" t="s">
        <v>92</v>
      </c>
      <c r="R14" s="227"/>
      <c r="S14" s="8"/>
      <c r="T14" s="55" t="s">
        <v>113</v>
      </c>
      <c r="U14" s="81"/>
      <c r="V14" s="82"/>
      <c r="W14" s="82"/>
      <c r="X14" s="6"/>
      <c r="Y14" s="6"/>
      <c r="Z14" s="6"/>
      <c r="AA14" s="6"/>
      <c r="AB14" s="6"/>
      <c r="AC14" s="6"/>
      <c r="AD14" s="6"/>
      <c r="AE14" s="6"/>
      <c r="AF14" s="6"/>
      <c r="AG14" s="6"/>
      <c r="AH14" s="6"/>
      <c r="AI14" s="6"/>
      <c r="AJ14" s="5"/>
      <c r="AK14" s="5"/>
      <c r="AL14" s="5"/>
      <c r="AM14" s="6"/>
      <c r="AN14" s="6"/>
      <c r="AO14" s="6"/>
    </row>
    <row r="15" spans="1:41" s="7" customFormat="1" ht="18" thickBot="1">
      <c r="A15" s="25"/>
      <c r="B15" s="189"/>
      <c r="C15" s="255"/>
      <c r="D15" s="259"/>
      <c r="E15" s="260"/>
      <c r="F15" s="260"/>
      <c r="G15" s="261"/>
      <c r="H15" s="109" t="s">
        <v>38</v>
      </c>
      <c r="I15" s="110" t="s">
        <v>39</v>
      </c>
      <c r="J15" s="264"/>
      <c r="K15" s="264"/>
      <c r="L15" s="218"/>
      <c r="M15" s="106" t="s">
        <v>1</v>
      </c>
      <c r="N15" s="106" t="s">
        <v>2</v>
      </c>
      <c r="O15" s="107" t="s">
        <v>77</v>
      </c>
      <c r="P15" s="108" t="s">
        <v>43</v>
      </c>
      <c r="Q15" s="228"/>
      <c r="R15" s="229"/>
      <c r="S15" s="8"/>
      <c r="T15" s="55"/>
      <c r="U15" s="81"/>
      <c r="V15" s="82"/>
      <c r="W15" s="82"/>
      <c r="X15" s="6"/>
      <c r="Y15" s="6"/>
      <c r="Z15" s="6"/>
      <c r="AA15" s="6"/>
      <c r="AB15" s="6"/>
      <c r="AC15" s="6"/>
      <c r="AD15" s="6"/>
      <c r="AE15" s="6"/>
      <c r="AF15" s="6"/>
      <c r="AG15" s="6"/>
      <c r="AH15" s="6"/>
      <c r="AI15" s="6"/>
      <c r="AJ15" s="5"/>
      <c r="AK15" s="5"/>
      <c r="AL15" s="6"/>
    </row>
    <row r="16" spans="1:41" s="7" customFormat="1" ht="21.95" customHeight="1">
      <c r="A16" s="26">
        <f>B13</f>
        <v>42826</v>
      </c>
      <c r="B16" s="36">
        <f>A16</f>
        <v>42826</v>
      </c>
      <c r="C16" s="101" t="str">
        <f t="shared" ref="C16:C46" si="0">IF(B16="","",IF(ISERROR(VLOOKUP(B16,祝日,2,FALSE)),CHOOSE(WEEKDAY(B16,2),"月","火","水","木","金","土","日"),"休日祝日"))</f>
        <v>土</v>
      </c>
      <c r="D16" s="167"/>
      <c r="E16" s="168"/>
      <c r="F16" s="168"/>
      <c r="G16" s="169"/>
      <c r="H16" s="102"/>
      <c r="I16" s="103"/>
      <c r="J16" s="104"/>
      <c r="K16" s="104"/>
      <c r="L16" s="105">
        <f>(I16-H16)-J16-K16</f>
        <v>0</v>
      </c>
      <c r="M16" s="37">
        <f>IF(L16&lt;=$B$77,L16,$B$77)</f>
        <v>0</v>
      </c>
      <c r="N16" s="37">
        <f>IF(L16&gt;$B$77,MAX(0, L16-M16-O16),0)</f>
        <v>0</v>
      </c>
      <c r="O16" s="37">
        <f>IF(AND(L16&gt;$B$77,H16&lt;$B$78,I16&gt;$B$78),IF($B$78-H16&gt;$B$77,I16-$B$78-IF(I16&gt;$B$79,I16-$B$79)-K16,IF($B$79-H16&gt;$B$77+J16+K16,$B$79-(H16+$B$77+J16+K16),0)),0)</f>
        <v>0</v>
      </c>
      <c r="P16" s="37">
        <f>MAX(IF(I16&gt;$B$78,MIN($B$79,I16)-MAX($B$78,H16)-K16-O16,0),IF(I16&gt;$B$79,$B$79-MAX($B$78,H16)-K16-O16,0),IF(AND(H16&lt;$B$80,I16&lt;&gt;0),MIN($B$80,I16)-H16)-K16,0)</f>
        <v>0</v>
      </c>
      <c r="Q16" s="164"/>
      <c r="R16" s="165"/>
      <c r="S16" s="8"/>
      <c r="T16" s="130" t="s">
        <v>124</v>
      </c>
      <c r="U16" s="81"/>
      <c r="V16" s="82"/>
      <c r="W16" s="82"/>
      <c r="X16" s="6"/>
      <c r="Y16" s="6"/>
      <c r="Z16" s="6"/>
      <c r="AA16" s="6"/>
      <c r="AB16" s="6"/>
      <c r="AC16" s="6"/>
      <c r="AD16" s="6"/>
      <c r="AE16" s="6"/>
      <c r="AF16" s="6"/>
      <c r="AG16" s="6"/>
      <c r="AH16" s="6"/>
      <c r="AI16" s="6"/>
      <c r="AJ16" s="5"/>
      <c r="AK16" s="5"/>
      <c r="AL16" s="6"/>
    </row>
    <row r="17" spans="1:41" s="7" customFormat="1" ht="21.95" customHeight="1">
      <c r="A17" s="26">
        <f>A16+1</f>
        <v>42827</v>
      </c>
      <c r="B17" s="27">
        <f t="shared" ref="B17:B43" si="1">A17</f>
        <v>42827</v>
      </c>
      <c r="C17" s="97" t="str">
        <f t="shared" si="0"/>
        <v>日</v>
      </c>
      <c r="D17" s="171"/>
      <c r="E17" s="172"/>
      <c r="F17" s="172"/>
      <c r="G17" s="173"/>
      <c r="H17" s="99"/>
      <c r="I17" s="72"/>
      <c r="J17" s="73"/>
      <c r="K17" s="73"/>
      <c r="L17" s="105">
        <f t="shared" ref="L17:L46" si="2">(I17-H17)-J17-K17</f>
        <v>0</v>
      </c>
      <c r="M17" s="37">
        <f t="shared" ref="M17:M46" si="3">IF(L17&lt;=$B$77,L17,$B$77)</f>
        <v>0</v>
      </c>
      <c r="N17" s="37">
        <f t="shared" ref="N17:N46" si="4">IF(L17&gt;$B$77,MAX(0, L17-M17-O17),0)</f>
        <v>0</v>
      </c>
      <c r="O17" s="37">
        <f t="shared" ref="O17:O46" si="5">IF(AND(L17&gt;$B$77,H17&lt;$B$78,I17&gt;$B$78),IF($B$78-H17&gt;$B$77,I17-$B$78-IF(I17&gt;$B$79,I17-$B$79)-K17,IF($B$79-H17&gt;$B$77+J17+K17,$B$79-(H17+$B$77+J17+K17),0)),0)</f>
        <v>0</v>
      </c>
      <c r="P17" s="37">
        <f t="shared" ref="P17:P46" si="6">MAX(IF(I17&gt;$B$78,MIN($B$79,I17)-MAX($B$78,H17)-K17-O17,0),IF(I17&gt;$B$79,$B$79-MAX($B$78,H17)-K17-O17,0),IF(AND(H17&lt;$B$80,I17&lt;&gt;0),MIN($B$80,I17)-H17)-K17,0)</f>
        <v>0</v>
      </c>
      <c r="Q17" s="160"/>
      <c r="R17" s="161"/>
      <c r="S17" s="8"/>
      <c r="T17" s="128" t="s">
        <v>139</v>
      </c>
      <c r="U17" s="81"/>
      <c r="V17" s="82"/>
      <c r="W17" s="82"/>
      <c r="X17" s="6"/>
      <c r="Y17" s="6"/>
      <c r="Z17" s="6"/>
      <c r="AA17" s="6"/>
      <c r="AB17" s="6"/>
      <c r="AC17" s="6"/>
      <c r="AD17" s="6"/>
      <c r="AE17" s="6"/>
      <c r="AF17" s="6"/>
      <c r="AG17" s="6"/>
      <c r="AH17" s="6"/>
      <c r="AI17" s="6"/>
      <c r="AJ17" s="5"/>
      <c r="AK17" s="5"/>
    </row>
    <row r="18" spans="1:41" s="7" customFormat="1" ht="21.95" customHeight="1">
      <c r="A18" s="26">
        <f t="shared" ref="A18:A46" si="7">A17+1</f>
        <v>42828</v>
      </c>
      <c r="B18" s="27">
        <f t="shared" si="1"/>
        <v>42828</v>
      </c>
      <c r="C18" s="97" t="str">
        <f t="shared" si="0"/>
        <v>月</v>
      </c>
      <c r="D18" s="171"/>
      <c r="E18" s="172"/>
      <c r="F18" s="172"/>
      <c r="G18" s="173"/>
      <c r="H18" s="99"/>
      <c r="I18" s="72"/>
      <c r="J18" s="73"/>
      <c r="K18" s="73"/>
      <c r="L18" s="105">
        <f t="shared" si="2"/>
        <v>0</v>
      </c>
      <c r="M18" s="37">
        <f t="shared" si="3"/>
        <v>0</v>
      </c>
      <c r="N18" s="37">
        <f t="shared" si="4"/>
        <v>0</v>
      </c>
      <c r="O18" s="37">
        <f t="shared" si="5"/>
        <v>0</v>
      </c>
      <c r="P18" s="37">
        <f t="shared" si="6"/>
        <v>0</v>
      </c>
      <c r="Q18" s="160"/>
      <c r="R18" s="161"/>
      <c r="S18" s="8"/>
      <c r="T18" s="129"/>
      <c r="U18" s="81"/>
      <c r="V18" s="82"/>
      <c r="W18" s="82"/>
      <c r="X18" s="6"/>
      <c r="Y18" s="6"/>
      <c r="Z18" s="6"/>
      <c r="AA18" s="6"/>
      <c r="AB18" s="6"/>
      <c r="AC18" s="6"/>
      <c r="AD18" s="6"/>
      <c r="AE18" s="6"/>
      <c r="AF18" s="6"/>
      <c r="AG18" s="6"/>
      <c r="AH18" s="6"/>
      <c r="AJ18" s="6"/>
      <c r="AK18" s="6"/>
    </row>
    <row r="19" spans="1:41" s="1" customFormat="1" ht="21.95" customHeight="1">
      <c r="A19" s="26">
        <f t="shared" si="7"/>
        <v>42829</v>
      </c>
      <c r="B19" s="27">
        <f t="shared" si="1"/>
        <v>42829</v>
      </c>
      <c r="C19" s="97" t="str">
        <f t="shared" si="0"/>
        <v>火</v>
      </c>
      <c r="D19" s="167"/>
      <c r="E19" s="168"/>
      <c r="F19" s="168"/>
      <c r="G19" s="169"/>
      <c r="H19" s="99"/>
      <c r="I19" s="72"/>
      <c r="J19" s="73"/>
      <c r="K19" s="73"/>
      <c r="L19" s="105">
        <f t="shared" si="2"/>
        <v>0</v>
      </c>
      <c r="M19" s="37">
        <f t="shared" si="3"/>
        <v>0</v>
      </c>
      <c r="N19" s="37">
        <f t="shared" si="4"/>
        <v>0</v>
      </c>
      <c r="O19" s="37">
        <f t="shared" si="5"/>
        <v>0</v>
      </c>
      <c r="P19" s="37">
        <f t="shared" si="6"/>
        <v>0</v>
      </c>
      <c r="Q19" s="160"/>
      <c r="R19" s="161"/>
      <c r="S19" s="8"/>
      <c r="T19" s="130" t="s">
        <v>87</v>
      </c>
      <c r="U19" s="81"/>
      <c r="V19" s="82"/>
      <c r="W19" s="82"/>
      <c r="X19" s="6"/>
      <c r="Y19" s="6"/>
      <c r="Z19" s="6"/>
      <c r="AA19" s="6"/>
      <c r="AB19" s="6"/>
      <c r="AC19" s="6"/>
      <c r="AD19" s="6"/>
      <c r="AE19" s="6"/>
      <c r="AF19" s="7"/>
      <c r="AG19" s="7"/>
      <c r="AH19" s="7"/>
      <c r="AI19" s="7"/>
      <c r="AJ19" s="6"/>
      <c r="AK19" s="7"/>
      <c r="AL19" s="7"/>
      <c r="AM19" s="7"/>
      <c r="AN19" s="7"/>
      <c r="AO19" s="7"/>
    </row>
    <row r="20" spans="1:41" s="1" customFormat="1" ht="21.95" customHeight="1">
      <c r="A20" s="26">
        <f t="shared" si="7"/>
        <v>42830</v>
      </c>
      <c r="B20" s="27">
        <f t="shared" si="1"/>
        <v>42830</v>
      </c>
      <c r="C20" s="97" t="str">
        <f t="shared" si="0"/>
        <v>水</v>
      </c>
      <c r="D20" s="167"/>
      <c r="E20" s="168"/>
      <c r="F20" s="168"/>
      <c r="G20" s="169"/>
      <c r="H20" s="99"/>
      <c r="I20" s="72"/>
      <c r="J20" s="73"/>
      <c r="K20" s="73"/>
      <c r="L20" s="105">
        <f t="shared" si="2"/>
        <v>0</v>
      </c>
      <c r="M20" s="37">
        <f t="shared" si="3"/>
        <v>0</v>
      </c>
      <c r="N20" s="37">
        <f t="shared" si="4"/>
        <v>0</v>
      </c>
      <c r="O20" s="37">
        <f t="shared" si="5"/>
        <v>0</v>
      </c>
      <c r="P20" s="37">
        <f t="shared" si="6"/>
        <v>0</v>
      </c>
      <c r="Q20" s="160"/>
      <c r="R20" s="161"/>
      <c r="S20" s="7"/>
      <c r="T20" s="112" t="s">
        <v>100</v>
      </c>
      <c r="U20" s="81"/>
      <c r="V20" s="82"/>
      <c r="W20" s="82"/>
      <c r="X20" s="6"/>
      <c r="Y20" s="6"/>
      <c r="Z20" s="6"/>
      <c r="AA20" s="6"/>
      <c r="AB20" s="6"/>
      <c r="AC20" s="7"/>
      <c r="AD20" s="7"/>
      <c r="AE20" s="7"/>
      <c r="AF20" s="7"/>
      <c r="AG20" s="7"/>
      <c r="AH20" s="7"/>
      <c r="AI20" s="7"/>
      <c r="AJ20" s="7"/>
      <c r="AK20" s="7"/>
      <c r="AL20" s="7"/>
      <c r="AM20" s="7"/>
      <c r="AN20" s="7"/>
    </row>
    <row r="21" spans="1:41" s="1" customFormat="1" ht="21.95" customHeight="1">
      <c r="A21" s="26">
        <f t="shared" si="7"/>
        <v>42831</v>
      </c>
      <c r="B21" s="27">
        <f t="shared" si="1"/>
        <v>42831</v>
      </c>
      <c r="C21" s="97" t="str">
        <f t="shared" si="0"/>
        <v>木</v>
      </c>
      <c r="D21" s="167"/>
      <c r="E21" s="168"/>
      <c r="F21" s="168"/>
      <c r="G21" s="169"/>
      <c r="H21" s="99"/>
      <c r="I21" s="72"/>
      <c r="J21" s="73"/>
      <c r="K21" s="73"/>
      <c r="L21" s="105">
        <f t="shared" si="2"/>
        <v>0</v>
      </c>
      <c r="M21" s="37">
        <f t="shared" si="3"/>
        <v>0</v>
      </c>
      <c r="N21" s="37">
        <f t="shared" si="4"/>
        <v>0</v>
      </c>
      <c r="O21" s="37">
        <f t="shared" si="5"/>
        <v>0</v>
      </c>
      <c r="P21" s="37">
        <f t="shared" si="6"/>
        <v>0</v>
      </c>
      <c r="Q21" s="160"/>
      <c r="R21" s="161"/>
      <c r="S21" s="51"/>
      <c r="T21" s="112" t="s">
        <v>89</v>
      </c>
      <c r="U21" s="8"/>
      <c r="V21" s="8"/>
      <c r="W21" s="8"/>
      <c r="X21" s="7"/>
      <c r="Y21" s="7"/>
      <c r="Z21" s="7"/>
      <c r="AA21" s="7"/>
      <c r="AB21" s="7"/>
      <c r="AC21" s="7"/>
      <c r="AD21" s="7"/>
      <c r="AE21" s="7"/>
      <c r="AF21" s="7"/>
      <c r="AG21" s="7"/>
      <c r="AH21" s="7"/>
      <c r="AI21" s="7"/>
      <c r="AJ21" s="7"/>
      <c r="AK21" s="7"/>
      <c r="AL21" s="7"/>
      <c r="AM21" s="7"/>
      <c r="AN21" s="7"/>
    </row>
    <row r="22" spans="1:41" s="1" customFormat="1" ht="21.95" customHeight="1">
      <c r="A22" s="26">
        <f t="shared" si="7"/>
        <v>42832</v>
      </c>
      <c r="B22" s="27">
        <f t="shared" si="1"/>
        <v>42832</v>
      </c>
      <c r="C22" s="97" t="str">
        <f t="shared" si="0"/>
        <v>金</v>
      </c>
      <c r="D22" s="204"/>
      <c r="E22" s="205"/>
      <c r="F22" s="205"/>
      <c r="G22" s="206"/>
      <c r="H22" s="99"/>
      <c r="I22" s="72"/>
      <c r="J22" s="73"/>
      <c r="K22" s="73"/>
      <c r="L22" s="105">
        <f t="shared" si="2"/>
        <v>0</v>
      </c>
      <c r="M22" s="37">
        <f t="shared" si="3"/>
        <v>0</v>
      </c>
      <c r="N22" s="37">
        <f t="shared" si="4"/>
        <v>0</v>
      </c>
      <c r="O22" s="37">
        <f t="shared" si="5"/>
        <v>0</v>
      </c>
      <c r="P22" s="37">
        <f t="shared" si="6"/>
        <v>0</v>
      </c>
      <c r="Q22" s="160"/>
      <c r="R22" s="161"/>
      <c r="S22" s="78"/>
      <c r="T22" s="112"/>
      <c r="U22" s="8"/>
      <c r="V22" s="8"/>
      <c r="W22" s="8"/>
      <c r="X22" s="7"/>
      <c r="Y22" s="7"/>
      <c r="Z22" s="7"/>
      <c r="AA22" s="7"/>
      <c r="AB22" s="7"/>
      <c r="AC22" s="7"/>
      <c r="AD22" s="7"/>
      <c r="AE22" s="7"/>
      <c r="AF22" s="7"/>
      <c r="AG22" s="7"/>
      <c r="AH22" s="7"/>
      <c r="AI22" s="7"/>
      <c r="AJ22" s="7"/>
      <c r="AK22" s="7"/>
      <c r="AL22" s="7"/>
    </row>
    <row r="23" spans="1:41" s="1" customFormat="1" ht="21.95" customHeight="1">
      <c r="A23" s="26">
        <f t="shared" si="7"/>
        <v>42833</v>
      </c>
      <c r="B23" s="27">
        <f t="shared" si="1"/>
        <v>42833</v>
      </c>
      <c r="C23" s="97" t="str">
        <f t="shared" si="0"/>
        <v>土</v>
      </c>
      <c r="D23" s="171"/>
      <c r="E23" s="172"/>
      <c r="F23" s="172"/>
      <c r="G23" s="173"/>
      <c r="H23" s="99"/>
      <c r="I23" s="72"/>
      <c r="J23" s="73"/>
      <c r="K23" s="73"/>
      <c r="L23" s="105">
        <f t="shared" si="2"/>
        <v>0</v>
      </c>
      <c r="M23" s="37">
        <f t="shared" si="3"/>
        <v>0</v>
      </c>
      <c r="N23" s="37">
        <f t="shared" si="4"/>
        <v>0</v>
      </c>
      <c r="O23" s="37">
        <f t="shared" si="5"/>
        <v>0</v>
      </c>
      <c r="P23" s="37">
        <f t="shared" si="6"/>
        <v>0</v>
      </c>
      <c r="Q23" s="160"/>
      <c r="R23" s="161"/>
      <c r="S23" s="2"/>
      <c r="T23" s="130" t="s">
        <v>88</v>
      </c>
      <c r="U23" s="8"/>
      <c r="V23" s="112"/>
      <c r="W23" s="8"/>
      <c r="X23" s="7"/>
      <c r="Y23" s="7"/>
      <c r="Z23" s="7"/>
      <c r="AA23" s="7"/>
      <c r="AB23" s="7"/>
      <c r="AC23" s="7"/>
      <c r="AD23" s="7"/>
      <c r="AE23" s="7"/>
      <c r="AF23" s="7"/>
      <c r="AG23" s="7"/>
      <c r="AH23" s="7"/>
      <c r="AI23" s="7"/>
      <c r="AJ23" s="7"/>
      <c r="AK23" s="7"/>
      <c r="AL23" s="7"/>
    </row>
    <row r="24" spans="1:41" s="1" customFormat="1" ht="21.95" customHeight="1">
      <c r="A24" s="26">
        <f t="shared" si="7"/>
        <v>42834</v>
      </c>
      <c r="B24" s="27">
        <f t="shared" si="1"/>
        <v>42834</v>
      </c>
      <c r="C24" s="97" t="str">
        <f t="shared" si="0"/>
        <v>日</v>
      </c>
      <c r="D24" s="167"/>
      <c r="E24" s="168"/>
      <c r="F24" s="168"/>
      <c r="G24" s="169"/>
      <c r="H24" s="99"/>
      <c r="I24" s="72"/>
      <c r="J24" s="73"/>
      <c r="K24" s="73"/>
      <c r="L24" s="105">
        <f t="shared" si="2"/>
        <v>0</v>
      </c>
      <c r="M24" s="37">
        <f t="shared" si="3"/>
        <v>0</v>
      </c>
      <c r="N24" s="37">
        <f t="shared" si="4"/>
        <v>0</v>
      </c>
      <c r="O24" s="37">
        <f t="shared" si="5"/>
        <v>0</v>
      </c>
      <c r="P24" s="37">
        <f t="shared" si="6"/>
        <v>0</v>
      </c>
      <c r="Q24" s="160"/>
      <c r="R24" s="161"/>
      <c r="S24" s="70"/>
      <c r="T24" s="128" t="s">
        <v>131</v>
      </c>
      <c r="U24" s="8"/>
      <c r="V24" s="8"/>
      <c r="W24" s="8"/>
      <c r="X24" s="7"/>
      <c r="Y24" s="7"/>
      <c r="Z24" s="7"/>
      <c r="AA24" s="7"/>
      <c r="AB24" s="7"/>
      <c r="AC24" s="7"/>
      <c r="AD24" s="7"/>
      <c r="AE24" s="7"/>
      <c r="AF24" s="7"/>
      <c r="AG24" s="7"/>
      <c r="AH24" s="7"/>
      <c r="AI24" s="7"/>
      <c r="AJ24" s="7"/>
      <c r="AK24" s="7"/>
      <c r="AL24" s="7"/>
    </row>
    <row r="25" spans="1:41" s="1" customFormat="1" ht="21.95" customHeight="1">
      <c r="A25" s="26">
        <f t="shared" si="7"/>
        <v>42835</v>
      </c>
      <c r="B25" s="27">
        <f t="shared" si="1"/>
        <v>42835</v>
      </c>
      <c r="C25" s="97" t="str">
        <f t="shared" si="0"/>
        <v>月</v>
      </c>
      <c r="D25" s="171"/>
      <c r="E25" s="172"/>
      <c r="F25" s="172"/>
      <c r="G25" s="173"/>
      <c r="H25" s="99"/>
      <c r="I25" s="72"/>
      <c r="J25" s="73"/>
      <c r="K25" s="73"/>
      <c r="L25" s="105">
        <f t="shared" si="2"/>
        <v>0</v>
      </c>
      <c r="M25" s="37">
        <f t="shared" si="3"/>
        <v>0</v>
      </c>
      <c r="N25" s="37">
        <f t="shared" si="4"/>
        <v>0</v>
      </c>
      <c r="O25" s="37">
        <f t="shared" si="5"/>
        <v>0</v>
      </c>
      <c r="P25" s="37">
        <f t="shared" si="6"/>
        <v>0</v>
      </c>
      <c r="Q25" s="160"/>
      <c r="R25" s="161"/>
      <c r="S25" s="76"/>
      <c r="T25" s="112" t="s">
        <v>140</v>
      </c>
      <c r="U25" s="8"/>
      <c r="V25" s="8"/>
      <c r="W25" s="8"/>
      <c r="X25" s="7"/>
      <c r="Y25" s="7"/>
      <c r="Z25" s="7"/>
      <c r="AA25" s="7"/>
      <c r="AB25" s="7"/>
      <c r="AC25" s="7"/>
      <c r="AD25" s="7"/>
      <c r="AE25" s="7"/>
      <c r="AF25" s="7"/>
      <c r="AG25" s="7"/>
      <c r="AH25" s="7"/>
      <c r="AI25" s="7"/>
      <c r="AJ25" s="7"/>
      <c r="AK25" s="7"/>
    </row>
    <row r="26" spans="1:41" s="1" customFormat="1" ht="21.95" customHeight="1">
      <c r="A26" s="26">
        <f t="shared" si="7"/>
        <v>42836</v>
      </c>
      <c r="B26" s="27">
        <f t="shared" si="1"/>
        <v>42836</v>
      </c>
      <c r="C26" s="97" t="str">
        <f t="shared" si="0"/>
        <v>火</v>
      </c>
      <c r="D26" s="171"/>
      <c r="E26" s="172"/>
      <c r="F26" s="172"/>
      <c r="G26" s="173"/>
      <c r="H26" s="99"/>
      <c r="I26" s="72"/>
      <c r="J26" s="73"/>
      <c r="K26" s="73"/>
      <c r="L26" s="105">
        <f t="shared" si="2"/>
        <v>0</v>
      </c>
      <c r="M26" s="37">
        <f t="shared" si="3"/>
        <v>0</v>
      </c>
      <c r="N26" s="37">
        <f t="shared" si="4"/>
        <v>0</v>
      </c>
      <c r="O26" s="37">
        <f t="shared" si="5"/>
        <v>0</v>
      </c>
      <c r="P26" s="37">
        <f t="shared" si="6"/>
        <v>0</v>
      </c>
      <c r="Q26" s="160"/>
      <c r="R26" s="161"/>
      <c r="S26" s="70"/>
      <c r="T26" s="112" t="s">
        <v>133</v>
      </c>
      <c r="U26" s="8"/>
      <c r="V26" s="8"/>
      <c r="W26" s="8"/>
      <c r="X26" s="7"/>
      <c r="Y26" s="7"/>
      <c r="Z26" s="7"/>
      <c r="AA26" s="7"/>
      <c r="AB26" s="7"/>
      <c r="AC26" s="7"/>
      <c r="AD26" s="7"/>
      <c r="AE26" s="7"/>
      <c r="AF26" s="7"/>
      <c r="AG26" s="7"/>
      <c r="AH26" s="7"/>
      <c r="AJ26" s="7"/>
      <c r="AK26" s="7"/>
    </row>
    <row r="27" spans="1:41" s="1" customFormat="1" ht="21.95" customHeight="1">
      <c r="A27" s="26">
        <f t="shared" si="7"/>
        <v>42837</v>
      </c>
      <c r="B27" s="27">
        <f t="shared" si="1"/>
        <v>42837</v>
      </c>
      <c r="C27" s="97" t="str">
        <f t="shared" si="0"/>
        <v>水</v>
      </c>
      <c r="D27" s="167"/>
      <c r="E27" s="168"/>
      <c r="F27" s="168"/>
      <c r="G27" s="169"/>
      <c r="H27" s="99"/>
      <c r="I27" s="72"/>
      <c r="J27" s="73"/>
      <c r="K27" s="73"/>
      <c r="L27" s="105">
        <f t="shared" si="2"/>
        <v>0</v>
      </c>
      <c r="M27" s="37">
        <f t="shared" si="3"/>
        <v>0</v>
      </c>
      <c r="N27" s="37">
        <f t="shared" si="4"/>
        <v>0</v>
      </c>
      <c r="O27" s="37">
        <f t="shared" si="5"/>
        <v>0</v>
      </c>
      <c r="P27" s="37">
        <f t="shared" si="6"/>
        <v>0</v>
      </c>
      <c r="Q27" s="160"/>
      <c r="R27" s="161"/>
      <c r="S27" s="70"/>
      <c r="T27" s="112" t="s">
        <v>130</v>
      </c>
      <c r="U27" s="8"/>
      <c r="V27" s="8"/>
      <c r="W27" s="8"/>
      <c r="X27" s="121"/>
      <c r="Y27" s="7"/>
      <c r="Z27" s="7"/>
      <c r="AA27" s="7"/>
      <c r="AB27" s="7"/>
      <c r="AC27" s="7"/>
      <c r="AD27" s="7"/>
      <c r="AE27" s="7"/>
    </row>
    <row r="28" spans="1:41" s="1" customFormat="1" ht="21.95" customHeight="1">
      <c r="A28" s="26">
        <f t="shared" si="7"/>
        <v>42838</v>
      </c>
      <c r="B28" s="27">
        <f t="shared" si="1"/>
        <v>42838</v>
      </c>
      <c r="C28" s="97" t="str">
        <f t="shared" si="0"/>
        <v>木</v>
      </c>
      <c r="D28" s="171"/>
      <c r="E28" s="172"/>
      <c r="F28" s="172"/>
      <c r="G28" s="173"/>
      <c r="H28" s="99"/>
      <c r="I28" s="72"/>
      <c r="J28" s="73"/>
      <c r="K28" s="73"/>
      <c r="L28" s="105">
        <f t="shared" si="2"/>
        <v>0</v>
      </c>
      <c r="M28" s="37">
        <f t="shared" si="3"/>
        <v>0</v>
      </c>
      <c r="N28" s="37">
        <f t="shared" si="4"/>
        <v>0</v>
      </c>
      <c r="O28" s="37">
        <f t="shared" si="5"/>
        <v>0</v>
      </c>
      <c r="P28" s="37">
        <f t="shared" si="6"/>
        <v>0</v>
      </c>
      <c r="Q28" s="160"/>
      <c r="R28" s="161"/>
      <c r="S28" s="70"/>
      <c r="T28" s="128" t="s">
        <v>132</v>
      </c>
      <c r="U28" s="8"/>
      <c r="V28" s="8"/>
      <c r="W28" s="8"/>
      <c r="X28" s="121"/>
      <c r="Y28" s="7"/>
      <c r="Z28" s="7"/>
      <c r="AA28" s="7"/>
      <c r="AB28" s="7"/>
      <c r="AC28" s="7"/>
      <c r="AD28" s="7"/>
      <c r="AE28" s="7"/>
    </row>
    <row r="29" spans="1:41" s="1" customFormat="1" ht="21.95" customHeight="1">
      <c r="A29" s="26">
        <f t="shared" si="7"/>
        <v>42839</v>
      </c>
      <c r="B29" s="27">
        <f t="shared" si="1"/>
        <v>42839</v>
      </c>
      <c r="C29" s="97" t="str">
        <f t="shared" si="0"/>
        <v>金</v>
      </c>
      <c r="D29" s="171"/>
      <c r="E29" s="172"/>
      <c r="F29" s="172"/>
      <c r="G29" s="173"/>
      <c r="H29" s="99"/>
      <c r="I29" s="72"/>
      <c r="J29" s="73"/>
      <c r="K29" s="73"/>
      <c r="L29" s="105">
        <f t="shared" si="2"/>
        <v>0</v>
      </c>
      <c r="M29" s="37">
        <f t="shared" si="3"/>
        <v>0</v>
      </c>
      <c r="N29" s="37">
        <f t="shared" si="4"/>
        <v>0</v>
      </c>
      <c r="O29" s="37">
        <f t="shared" si="5"/>
        <v>0</v>
      </c>
      <c r="P29" s="37">
        <f t="shared" si="6"/>
        <v>0</v>
      </c>
      <c r="Q29" s="160"/>
      <c r="R29" s="161"/>
      <c r="S29" s="70"/>
      <c r="T29" s="150" t="s">
        <v>141</v>
      </c>
      <c r="U29" s="8"/>
      <c r="V29" s="8"/>
      <c r="W29" s="8"/>
      <c r="X29" s="121"/>
      <c r="Y29" s="7"/>
      <c r="Z29" s="7"/>
      <c r="AA29" s="7"/>
      <c r="AB29" s="7"/>
      <c r="AC29" s="7"/>
      <c r="AD29" s="7"/>
      <c r="AE29" s="7"/>
    </row>
    <row r="30" spans="1:41" s="1" customFormat="1" ht="21.95" customHeight="1">
      <c r="A30" s="26">
        <f t="shared" si="7"/>
        <v>42840</v>
      </c>
      <c r="B30" s="27">
        <f t="shared" si="1"/>
        <v>42840</v>
      </c>
      <c r="C30" s="97" t="str">
        <f t="shared" si="0"/>
        <v>土</v>
      </c>
      <c r="D30" s="171"/>
      <c r="E30" s="172"/>
      <c r="F30" s="172"/>
      <c r="G30" s="173"/>
      <c r="H30" s="99"/>
      <c r="I30" s="72"/>
      <c r="J30" s="73"/>
      <c r="K30" s="73"/>
      <c r="L30" s="105">
        <f t="shared" si="2"/>
        <v>0</v>
      </c>
      <c r="M30" s="37">
        <f t="shared" si="3"/>
        <v>0</v>
      </c>
      <c r="N30" s="37">
        <f t="shared" si="4"/>
        <v>0</v>
      </c>
      <c r="O30" s="37">
        <f t="shared" si="5"/>
        <v>0</v>
      </c>
      <c r="P30" s="37">
        <f t="shared" si="6"/>
        <v>0</v>
      </c>
      <c r="Q30" s="160"/>
      <c r="R30" s="161"/>
      <c r="S30" s="70"/>
      <c r="T30" s="131" t="s">
        <v>142</v>
      </c>
      <c r="U30" s="71"/>
      <c r="V30" s="8"/>
      <c r="W30" s="8"/>
      <c r="X30" s="121"/>
      <c r="Y30" s="7"/>
      <c r="Z30" s="7"/>
      <c r="AA30" s="7"/>
      <c r="AB30" s="7"/>
      <c r="AC30" s="7"/>
      <c r="AD30" s="7"/>
      <c r="AE30" s="7"/>
    </row>
    <row r="31" spans="1:41" s="1" customFormat="1" ht="21.95" customHeight="1">
      <c r="A31" s="26">
        <f t="shared" si="7"/>
        <v>42841</v>
      </c>
      <c r="B31" s="27">
        <f t="shared" si="1"/>
        <v>42841</v>
      </c>
      <c r="C31" s="97" t="str">
        <f t="shared" si="0"/>
        <v>日</v>
      </c>
      <c r="D31" s="167"/>
      <c r="E31" s="168"/>
      <c r="F31" s="168"/>
      <c r="G31" s="169"/>
      <c r="H31" s="99"/>
      <c r="I31" s="72"/>
      <c r="J31" s="73"/>
      <c r="K31" s="73"/>
      <c r="L31" s="105">
        <f t="shared" si="2"/>
        <v>0</v>
      </c>
      <c r="M31" s="37">
        <f t="shared" si="3"/>
        <v>0</v>
      </c>
      <c r="N31" s="37">
        <f t="shared" si="4"/>
        <v>0</v>
      </c>
      <c r="O31" s="37">
        <f t="shared" si="5"/>
        <v>0</v>
      </c>
      <c r="P31" s="37">
        <f t="shared" si="6"/>
        <v>0</v>
      </c>
      <c r="Q31" s="160"/>
      <c r="R31" s="161"/>
      <c r="S31" s="70"/>
      <c r="T31" s="112"/>
      <c r="U31" s="8"/>
      <c r="V31" s="8"/>
      <c r="W31" s="8"/>
      <c r="X31" s="121"/>
      <c r="Y31" s="7"/>
      <c r="Z31" s="7"/>
      <c r="AA31" s="7"/>
      <c r="AB31" s="7"/>
      <c r="AC31" s="7"/>
      <c r="AD31" s="7"/>
      <c r="AE31" s="7"/>
    </row>
    <row r="32" spans="1:41" s="1" customFormat="1" ht="21.95" customHeight="1">
      <c r="A32" s="26">
        <f t="shared" si="7"/>
        <v>42842</v>
      </c>
      <c r="B32" s="27">
        <f t="shared" si="1"/>
        <v>42842</v>
      </c>
      <c r="C32" s="97" t="str">
        <f t="shared" si="0"/>
        <v>月</v>
      </c>
      <c r="D32" s="167"/>
      <c r="E32" s="168"/>
      <c r="F32" s="168"/>
      <c r="G32" s="169"/>
      <c r="H32" s="99"/>
      <c r="I32" s="72"/>
      <c r="J32" s="73"/>
      <c r="K32" s="73"/>
      <c r="L32" s="105">
        <f t="shared" si="2"/>
        <v>0</v>
      </c>
      <c r="M32" s="37">
        <f t="shared" si="3"/>
        <v>0</v>
      </c>
      <c r="N32" s="37">
        <f t="shared" si="4"/>
        <v>0</v>
      </c>
      <c r="O32" s="37">
        <f t="shared" si="5"/>
        <v>0</v>
      </c>
      <c r="P32" s="37">
        <f t="shared" si="6"/>
        <v>0</v>
      </c>
      <c r="Q32" s="160"/>
      <c r="R32" s="161"/>
      <c r="S32" s="70"/>
      <c r="T32" s="131"/>
      <c r="U32" s="28"/>
      <c r="V32" s="17"/>
      <c r="W32" s="2"/>
      <c r="X32" s="2"/>
      <c r="Y32" s="17"/>
      <c r="Z32" s="29"/>
      <c r="AA32" s="2"/>
      <c r="AO32" s="12"/>
    </row>
    <row r="33" spans="1:45" s="1" customFormat="1" ht="21.95" customHeight="1">
      <c r="A33" s="26">
        <f t="shared" si="7"/>
        <v>42843</v>
      </c>
      <c r="B33" s="27">
        <f t="shared" si="1"/>
        <v>42843</v>
      </c>
      <c r="C33" s="97" t="str">
        <f t="shared" si="0"/>
        <v>火</v>
      </c>
      <c r="D33" s="171"/>
      <c r="E33" s="172"/>
      <c r="F33" s="172"/>
      <c r="G33" s="173"/>
      <c r="H33" s="99"/>
      <c r="I33" s="72"/>
      <c r="J33" s="73"/>
      <c r="K33" s="73"/>
      <c r="L33" s="105">
        <f t="shared" si="2"/>
        <v>0</v>
      </c>
      <c r="M33" s="37">
        <f t="shared" si="3"/>
        <v>0</v>
      </c>
      <c r="N33" s="37">
        <f t="shared" si="4"/>
        <v>0</v>
      </c>
      <c r="O33" s="37">
        <f t="shared" si="5"/>
        <v>0</v>
      </c>
      <c r="P33" s="37">
        <f t="shared" si="6"/>
        <v>0</v>
      </c>
      <c r="Q33" s="160"/>
      <c r="R33" s="161"/>
      <c r="S33" s="138"/>
      <c r="T33" s="140"/>
      <c r="U33" s="140"/>
      <c r="V33" s="147" t="s">
        <v>118</v>
      </c>
      <c r="W33" s="17"/>
      <c r="AO33" s="12"/>
    </row>
    <row r="34" spans="1:45" s="1" customFormat="1" ht="21.95" customHeight="1" thickBot="1">
      <c r="A34" s="26">
        <f t="shared" si="7"/>
        <v>42844</v>
      </c>
      <c r="B34" s="27">
        <f t="shared" si="1"/>
        <v>42844</v>
      </c>
      <c r="C34" s="97" t="str">
        <f t="shared" si="0"/>
        <v>水</v>
      </c>
      <c r="D34" s="171"/>
      <c r="E34" s="172"/>
      <c r="F34" s="172"/>
      <c r="G34" s="173"/>
      <c r="H34" s="99"/>
      <c r="I34" s="72"/>
      <c r="J34" s="73"/>
      <c r="K34" s="73"/>
      <c r="L34" s="105">
        <f t="shared" si="2"/>
        <v>0</v>
      </c>
      <c r="M34" s="37">
        <f t="shared" si="3"/>
        <v>0</v>
      </c>
      <c r="N34" s="37">
        <f t="shared" si="4"/>
        <v>0</v>
      </c>
      <c r="O34" s="37">
        <f t="shared" si="5"/>
        <v>0</v>
      </c>
      <c r="P34" s="37">
        <f t="shared" si="6"/>
        <v>0</v>
      </c>
      <c r="Q34" s="160"/>
      <c r="R34" s="161"/>
      <c r="S34" s="138"/>
      <c r="T34" s="139"/>
      <c r="U34" s="137" t="s">
        <v>35</v>
      </c>
      <c r="V34" s="265" t="s">
        <v>83</v>
      </c>
      <c r="W34" s="265"/>
      <c r="AO34" s="12"/>
    </row>
    <row r="35" spans="1:45" s="1" customFormat="1" ht="21.95" customHeight="1" thickTop="1" thickBot="1">
      <c r="A35" s="26">
        <f t="shared" si="7"/>
        <v>42845</v>
      </c>
      <c r="B35" s="27">
        <f t="shared" si="1"/>
        <v>42845</v>
      </c>
      <c r="C35" s="97" t="str">
        <f t="shared" si="0"/>
        <v>木</v>
      </c>
      <c r="D35" s="171"/>
      <c r="E35" s="172"/>
      <c r="F35" s="172"/>
      <c r="G35" s="173"/>
      <c r="H35" s="99"/>
      <c r="I35" s="72"/>
      <c r="J35" s="73"/>
      <c r="K35" s="73"/>
      <c r="L35" s="105">
        <f t="shared" si="2"/>
        <v>0</v>
      </c>
      <c r="M35" s="37">
        <f t="shared" si="3"/>
        <v>0</v>
      </c>
      <c r="N35" s="37">
        <f t="shared" si="4"/>
        <v>0</v>
      </c>
      <c r="O35" s="37">
        <f t="shared" si="5"/>
        <v>0</v>
      </c>
      <c r="P35" s="37">
        <f t="shared" si="6"/>
        <v>0</v>
      </c>
      <c r="Q35" s="160"/>
      <c r="R35" s="161"/>
      <c r="S35" s="138"/>
      <c r="T35" s="30" t="s">
        <v>1</v>
      </c>
      <c r="U35" s="123">
        <f>SUM(M16:M46)</f>
        <v>0</v>
      </c>
      <c r="V35" s="266">
        <f>CEILING(U35,"0:10")</f>
        <v>0</v>
      </c>
      <c r="W35" s="267"/>
      <c r="X35" s="1" t="s">
        <v>85</v>
      </c>
      <c r="Y35" s="126"/>
      <c r="AO35" s="12"/>
    </row>
    <row r="36" spans="1:45" s="1" customFormat="1" ht="21.95" customHeight="1" thickBot="1">
      <c r="A36" s="26">
        <f t="shared" si="7"/>
        <v>42846</v>
      </c>
      <c r="B36" s="27">
        <f t="shared" si="1"/>
        <v>42846</v>
      </c>
      <c r="C36" s="97" t="str">
        <f t="shared" si="0"/>
        <v>金</v>
      </c>
      <c r="D36" s="171"/>
      <c r="E36" s="172"/>
      <c r="F36" s="172"/>
      <c r="G36" s="173"/>
      <c r="H36" s="99"/>
      <c r="I36" s="72"/>
      <c r="J36" s="73"/>
      <c r="K36" s="73"/>
      <c r="L36" s="105">
        <f t="shared" si="2"/>
        <v>0</v>
      </c>
      <c r="M36" s="37">
        <f t="shared" si="3"/>
        <v>0</v>
      </c>
      <c r="N36" s="37">
        <f t="shared" si="4"/>
        <v>0</v>
      </c>
      <c r="O36" s="37">
        <f t="shared" si="5"/>
        <v>0</v>
      </c>
      <c r="P36" s="37">
        <f t="shared" si="6"/>
        <v>0</v>
      </c>
      <c r="Q36" s="160"/>
      <c r="R36" s="161"/>
      <c r="S36" s="135"/>
      <c r="T36" s="122" t="s">
        <v>11</v>
      </c>
      <c r="U36" s="125">
        <f>SUM(N16:N46)</f>
        <v>0</v>
      </c>
      <c r="V36" s="162">
        <f>CEILING(U36,"0:30")</f>
        <v>0</v>
      </c>
      <c r="W36" s="163" t="str">
        <f t="shared" ref="W36:W40" si="8">IF(AND(MINUTE(V36)&gt;=15,MINUTE(V36)&lt;45),"0:30",IF(MINUTE(V36)&lt;15,"0:00","1:00"))</f>
        <v>0:00</v>
      </c>
      <c r="X36" s="1" t="s">
        <v>84</v>
      </c>
      <c r="AN36" s="12"/>
      <c r="AO36" s="5"/>
    </row>
    <row r="37" spans="1:45" s="1" customFormat="1" ht="21.95" customHeight="1">
      <c r="A37" s="26">
        <f t="shared" si="7"/>
        <v>42847</v>
      </c>
      <c r="B37" s="27">
        <f t="shared" si="1"/>
        <v>42847</v>
      </c>
      <c r="C37" s="97" t="str">
        <f t="shared" si="0"/>
        <v>土</v>
      </c>
      <c r="D37" s="171"/>
      <c r="E37" s="172"/>
      <c r="F37" s="172"/>
      <c r="G37" s="173"/>
      <c r="H37" s="99"/>
      <c r="I37" s="72"/>
      <c r="J37" s="73"/>
      <c r="K37" s="73"/>
      <c r="L37" s="105">
        <f t="shared" si="2"/>
        <v>0</v>
      </c>
      <c r="M37" s="37">
        <f t="shared" si="3"/>
        <v>0</v>
      </c>
      <c r="N37" s="37">
        <f t="shared" si="4"/>
        <v>0</v>
      </c>
      <c r="O37" s="37">
        <f t="shared" si="5"/>
        <v>0</v>
      </c>
      <c r="P37" s="37">
        <f t="shared" si="6"/>
        <v>0</v>
      </c>
      <c r="Q37" s="160"/>
      <c r="R37" s="161"/>
      <c r="S37" s="152"/>
      <c r="T37" s="116" t="s">
        <v>69</v>
      </c>
      <c r="U37" s="124">
        <f>SUM(O16:O46)</f>
        <v>0</v>
      </c>
      <c r="V37" s="162">
        <f>CEILING(U37,"0:30")</f>
        <v>0</v>
      </c>
      <c r="W37" s="163" t="str">
        <f t="shared" ref="W37" si="9">IF(AND(MINUTE(V37)&gt;=15,MINUTE(V37)&lt;45),"0:30",IF(MINUTE(V37)&lt;15,"0:00","1:00"))</f>
        <v>0:00</v>
      </c>
      <c r="X37" s="1" t="s">
        <v>84</v>
      </c>
      <c r="AM37" s="12"/>
      <c r="AN37" s="12"/>
      <c r="AO37" s="14"/>
      <c r="AP37" s="12"/>
      <c r="AQ37" s="12"/>
    </row>
    <row r="38" spans="1:45" s="1" customFormat="1" ht="21.95" customHeight="1" thickBot="1">
      <c r="A38" s="26">
        <f t="shared" si="7"/>
        <v>42848</v>
      </c>
      <c r="B38" s="27">
        <f t="shared" si="1"/>
        <v>42848</v>
      </c>
      <c r="C38" s="97" t="str">
        <f t="shared" si="0"/>
        <v>休日祝日</v>
      </c>
      <c r="D38" s="171"/>
      <c r="E38" s="172"/>
      <c r="F38" s="172"/>
      <c r="G38" s="173"/>
      <c r="H38" s="99"/>
      <c r="I38" s="72"/>
      <c r="J38" s="73"/>
      <c r="K38" s="73"/>
      <c r="L38" s="105">
        <f t="shared" si="2"/>
        <v>0</v>
      </c>
      <c r="M38" s="37">
        <f t="shared" si="3"/>
        <v>0</v>
      </c>
      <c r="N38" s="37">
        <f t="shared" si="4"/>
        <v>0</v>
      </c>
      <c r="O38" s="37">
        <f t="shared" si="5"/>
        <v>0</v>
      </c>
      <c r="P38" s="37">
        <f t="shared" si="6"/>
        <v>0</v>
      </c>
      <c r="Q38" s="160"/>
      <c r="R38" s="161"/>
      <c r="S38" s="135"/>
      <c r="T38" s="116" t="s">
        <v>40</v>
      </c>
      <c r="U38" s="114">
        <f>SUM(P16:P46)</f>
        <v>0</v>
      </c>
      <c r="V38" s="251">
        <f>CEILING(U38,"0:10")</f>
        <v>0</v>
      </c>
      <c r="W38" s="163" t="str">
        <f t="shared" si="8"/>
        <v>0:00</v>
      </c>
      <c r="X38" s="1" t="s">
        <v>85</v>
      </c>
      <c r="AL38" s="12"/>
      <c r="AM38" s="12"/>
      <c r="AN38" s="12"/>
      <c r="AO38" s="14"/>
      <c r="AP38" s="12"/>
      <c r="AQ38" s="12"/>
    </row>
    <row r="39" spans="1:45" s="1" customFormat="1" ht="21.95" customHeight="1" thickBot="1">
      <c r="A39" s="26">
        <f t="shared" si="7"/>
        <v>42849</v>
      </c>
      <c r="B39" s="27">
        <f t="shared" si="1"/>
        <v>42849</v>
      </c>
      <c r="C39" s="97" t="str">
        <f t="shared" si="0"/>
        <v>月</v>
      </c>
      <c r="D39" s="171"/>
      <c r="E39" s="172"/>
      <c r="F39" s="172"/>
      <c r="G39" s="173"/>
      <c r="H39" s="99"/>
      <c r="I39" s="72"/>
      <c r="J39" s="73"/>
      <c r="K39" s="73"/>
      <c r="L39" s="105">
        <f t="shared" si="2"/>
        <v>0</v>
      </c>
      <c r="M39" s="37">
        <f t="shared" si="3"/>
        <v>0</v>
      </c>
      <c r="N39" s="37">
        <f t="shared" si="4"/>
        <v>0</v>
      </c>
      <c r="O39" s="37">
        <f t="shared" si="5"/>
        <v>0</v>
      </c>
      <c r="P39" s="37">
        <f t="shared" si="6"/>
        <v>0</v>
      </c>
      <c r="Q39" s="160"/>
      <c r="R39" s="161"/>
      <c r="S39" s="15"/>
      <c r="T39" s="119" t="s">
        <v>5</v>
      </c>
      <c r="U39" s="117"/>
      <c r="V39" s="162">
        <f>CEILING(U39,"0:30")</f>
        <v>0</v>
      </c>
      <c r="W39" s="163" t="str">
        <f t="shared" si="8"/>
        <v>0:00</v>
      </c>
      <c r="X39" s="1" t="s">
        <v>84</v>
      </c>
      <c r="AL39" s="12"/>
      <c r="AM39" s="12"/>
      <c r="AN39" s="12"/>
      <c r="AO39" s="14"/>
      <c r="AP39" s="12"/>
      <c r="AQ39" s="12"/>
    </row>
    <row r="40" spans="1:45" s="1" customFormat="1" ht="21.95" customHeight="1" thickBot="1">
      <c r="A40" s="26">
        <f t="shared" si="7"/>
        <v>42850</v>
      </c>
      <c r="B40" s="27">
        <f t="shared" si="1"/>
        <v>42850</v>
      </c>
      <c r="C40" s="97" t="str">
        <f t="shared" si="0"/>
        <v>火</v>
      </c>
      <c r="D40" s="171"/>
      <c r="E40" s="172"/>
      <c r="F40" s="172"/>
      <c r="G40" s="173"/>
      <c r="H40" s="99"/>
      <c r="I40" s="72"/>
      <c r="J40" s="73"/>
      <c r="K40" s="73"/>
      <c r="L40" s="105">
        <f t="shared" si="2"/>
        <v>0</v>
      </c>
      <c r="M40" s="37">
        <f t="shared" si="3"/>
        <v>0</v>
      </c>
      <c r="N40" s="37">
        <f t="shared" si="4"/>
        <v>0</v>
      </c>
      <c r="O40" s="37">
        <f t="shared" si="5"/>
        <v>0</v>
      </c>
      <c r="P40" s="37">
        <f t="shared" si="6"/>
        <v>0</v>
      </c>
      <c r="Q40" s="160"/>
      <c r="R40" s="161"/>
      <c r="S40" s="15"/>
      <c r="T40" s="120" t="s">
        <v>41</v>
      </c>
      <c r="U40" s="118"/>
      <c r="V40" s="252">
        <f>CEILING(U40,"0:30")</f>
        <v>0</v>
      </c>
      <c r="W40" s="253" t="str">
        <f t="shared" si="8"/>
        <v>0:00</v>
      </c>
      <c r="X40" s="1" t="s">
        <v>84</v>
      </c>
      <c r="AJ40" s="12"/>
      <c r="AK40" s="12"/>
      <c r="AL40" s="12"/>
      <c r="AM40" s="12"/>
      <c r="AN40" s="5"/>
      <c r="AO40" s="14"/>
      <c r="AP40" s="12"/>
      <c r="AQ40" s="12"/>
    </row>
    <row r="41" spans="1:45" s="12" customFormat="1" ht="21.95" customHeight="1" thickTop="1">
      <c r="A41" s="26">
        <f t="shared" si="7"/>
        <v>42851</v>
      </c>
      <c r="B41" s="27">
        <f t="shared" si="1"/>
        <v>42851</v>
      </c>
      <c r="C41" s="97" t="str">
        <f t="shared" si="0"/>
        <v>水</v>
      </c>
      <c r="D41" s="167"/>
      <c r="E41" s="168"/>
      <c r="F41" s="168"/>
      <c r="G41" s="169"/>
      <c r="H41" s="99"/>
      <c r="I41" s="72"/>
      <c r="J41" s="73"/>
      <c r="K41" s="73"/>
      <c r="L41" s="105">
        <f t="shared" si="2"/>
        <v>0</v>
      </c>
      <c r="M41" s="37">
        <f t="shared" si="3"/>
        <v>0</v>
      </c>
      <c r="N41" s="37">
        <f t="shared" si="4"/>
        <v>0</v>
      </c>
      <c r="O41" s="37">
        <f t="shared" si="5"/>
        <v>0</v>
      </c>
      <c r="P41" s="37">
        <f t="shared" si="6"/>
        <v>0</v>
      </c>
      <c r="Q41" s="160"/>
      <c r="R41" s="161"/>
      <c r="S41" s="15"/>
      <c r="T41" s="136"/>
      <c r="U41" s="17"/>
      <c r="V41" s="19"/>
      <c r="W41" s="1"/>
      <c r="X41" s="1"/>
      <c r="Y41" s="1"/>
      <c r="Z41" s="1"/>
      <c r="AA41" s="1"/>
      <c r="AB41" s="1"/>
      <c r="AC41" s="1"/>
      <c r="AD41" s="1"/>
      <c r="AE41" s="1"/>
      <c r="AF41" s="1"/>
      <c r="AG41" s="1"/>
      <c r="AH41" s="1"/>
      <c r="AM41" s="5"/>
      <c r="AN41" s="14"/>
      <c r="AO41" s="14"/>
      <c r="AP41" s="5"/>
      <c r="AQ41" s="5"/>
      <c r="AR41" s="1"/>
      <c r="AS41" s="1"/>
    </row>
    <row r="42" spans="1:45" s="12" customFormat="1" ht="21.95" customHeight="1">
      <c r="A42" s="26">
        <f t="shared" si="7"/>
        <v>42852</v>
      </c>
      <c r="B42" s="27">
        <f t="shared" si="1"/>
        <v>42852</v>
      </c>
      <c r="C42" s="97" t="str">
        <f t="shared" si="0"/>
        <v>木</v>
      </c>
      <c r="D42" s="171"/>
      <c r="E42" s="172"/>
      <c r="F42" s="172"/>
      <c r="G42" s="173"/>
      <c r="H42" s="99"/>
      <c r="I42" s="72"/>
      <c r="J42" s="73"/>
      <c r="K42" s="73"/>
      <c r="L42" s="105">
        <f t="shared" si="2"/>
        <v>0</v>
      </c>
      <c r="M42" s="37">
        <f t="shared" si="3"/>
        <v>0</v>
      </c>
      <c r="N42" s="37">
        <f t="shared" si="4"/>
        <v>0</v>
      </c>
      <c r="O42" s="37">
        <f t="shared" si="5"/>
        <v>0</v>
      </c>
      <c r="P42" s="37">
        <f t="shared" si="6"/>
        <v>0</v>
      </c>
      <c r="Q42" s="160"/>
      <c r="R42" s="161"/>
      <c r="S42" s="15"/>
      <c r="T42" s="31"/>
      <c r="U42" s="17"/>
      <c r="V42" s="19"/>
      <c r="W42" s="1"/>
      <c r="X42" s="1"/>
      <c r="Y42" s="1"/>
      <c r="Z42" s="1"/>
      <c r="AA42" s="1"/>
      <c r="AB42" s="1"/>
      <c r="AC42" s="1"/>
      <c r="AD42" s="1"/>
      <c r="AE42" s="1"/>
      <c r="AL42" s="5"/>
      <c r="AM42" s="14"/>
      <c r="AN42" s="14"/>
      <c r="AO42" s="14"/>
      <c r="AP42" s="14"/>
      <c r="AQ42" s="14"/>
    </row>
    <row r="43" spans="1:45" s="12" customFormat="1" ht="21.95" customHeight="1">
      <c r="A43" s="26">
        <f t="shared" si="7"/>
        <v>42853</v>
      </c>
      <c r="B43" s="27">
        <f t="shared" si="1"/>
        <v>42853</v>
      </c>
      <c r="C43" s="97" t="str">
        <f t="shared" si="0"/>
        <v>金</v>
      </c>
      <c r="D43" s="171"/>
      <c r="E43" s="172"/>
      <c r="F43" s="172"/>
      <c r="G43" s="173"/>
      <c r="H43" s="99"/>
      <c r="I43" s="72"/>
      <c r="J43" s="73"/>
      <c r="K43" s="73"/>
      <c r="L43" s="105">
        <f t="shared" si="2"/>
        <v>0</v>
      </c>
      <c r="M43" s="37">
        <f t="shared" si="3"/>
        <v>0</v>
      </c>
      <c r="N43" s="37">
        <f t="shared" si="4"/>
        <v>0</v>
      </c>
      <c r="O43" s="37">
        <f t="shared" si="5"/>
        <v>0</v>
      </c>
      <c r="P43" s="37">
        <f t="shared" si="6"/>
        <v>0</v>
      </c>
      <c r="Q43" s="160"/>
      <c r="R43" s="161"/>
      <c r="S43" s="15"/>
      <c r="T43" s="31"/>
      <c r="U43" s="35"/>
      <c r="V43" s="19"/>
      <c r="W43" s="1"/>
      <c r="X43" s="1"/>
      <c r="Y43" s="1"/>
      <c r="Z43" s="1"/>
      <c r="AA43" s="1"/>
      <c r="AB43" s="1"/>
      <c r="AL43" s="14"/>
      <c r="AM43" s="14"/>
      <c r="AN43" s="14"/>
      <c r="AO43" s="14"/>
      <c r="AP43" s="14"/>
      <c r="AQ43" s="14"/>
    </row>
    <row r="44" spans="1:45" s="12" customFormat="1" ht="21.95" customHeight="1">
      <c r="A44" s="26">
        <f t="shared" si="7"/>
        <v>42854</v>
      </c>
      <c r="B44" s="27">
        <f>IF(MONTH(A44)&gt;MONTH($B$13),"",A44)</f>
        <v>42854</v>
      </c>
      <c r="C44" s="97" t="str">
        <f t="shared" si="0"/>
        <v>休日祝日</v>
      </c>
      <c r="D44" s="171"/>
      <c r="E44" s="172"/>
      <c r="F44" s="172"/>
      <c r="G44" s="173"/>
      <c r="H44" s="99"/>
      <c r="I44" s="72"/>
      <c r="J44" s="73"/>
      <c r="K44" s="73"/>
      <c r="L44" s="105">
        <f t="shared" si="2"/>
        <v>0</v>
      </c>
      <c r="M44" s="37">
        <f t="shared" si="3"/>
        <v>0</v>
      </c>
      <c r="N44" s="37">
        <f t="shared" si="4"/>
        <v>0</v>
      </c>
      <c r="O44" s="37">
        <f t="shared" si="5"/>
        <v>0</v>
      </c>
      <c r="P44" s="37">
        <f t="shared" si="6"/>
        <v>0</v>
      </c>
      <c r="Q44" s="160"/>
      <c r="R44" s="161"/>
      <c r="S44" s="15"/>
      <c r="T44" s="19"/>
      <c r="U44" s="35"/>
      <c r="V44" s="19"/>
      <c r="AJ44" s="5"/>
      <c r="AK44" s="14"/>
      <c r="AL44" s="14"/>
      <c r="AM44" s="14"/>
      <c r="AN44" s="14"/>
      <c r="AO44" s="14"/>
      <c r="AP44" s="14"/>
      <c r="AQ44" s="14"/>
    </row>
    <row r="45" spans="1:45" ht="21.95" customHeight="1">
      <c r="A45" s="26">
        <f t="shared" si="7"/>
        <v>42855</v>
      </c>
      <c r="B45" s="27">
        <f>IF(MONTH(A45)&gt;MONTH($B$13),"",A45)</f>
        <v>42855</v>
      </c>
      <c r="C45" s="97" t="str">
        <f t="shared" si="0"/>
        <v>日</v>
      </c>
      <c r="D45" s="171"/>
      <c r="E45" s="172"/>
      <c r="F45" s="172"/>
      <c r="G45" s="173"/>
      <c r="H45" s="99"/>
      <c r="I45" s="72"/>
      <c r="J45" s="73"/>
      <c r="K45" s="73"/>
      <c r="L45" s="105">
        <f t="shared" si="2"/>
        <v>0</v>
      </c>
      <c r="M45" s="37">
        <f t="shared" si="3"/>
        <v>0</v>
      </c>
      <c r="N45" s="37">
        <f t="shared" si="4"/>
        <v>0</v>
      </c>
      <c r="O45" s="37">
        <f t="shared" si="5"/>
        <v>0</v>
      </c>
      <c r="P45" s="37">
        <f>MAX(IF(I45&gt;$B$78,MIN($B$79,I45)-MAX($B$78,H45)-K45-O45,0),IF(I45&gt;$B$79,$B$79-MAX($B$78,H45)-K45-O45,0),IF(AND(H45&lt;$B$80,I45&lt;&gt;0),MIN($B$80,I45)-H45)-K45,0)</f>
        <v>0</v>
      </c>
      <c r="Q45" s="160"/>
      <c r="R45" s="161"/>
      <c r="S45" s="3"/>
      <c r="T45" s="20"/>
      <c r="U45" s="35"/>
      <c r="V45" s="20"/>
      <c r="W45" s="12"/>
      <c r="X45" s="12"/>
      <c r="Y45" s="12"/>
      <c r="Z45" s="12"/>
      <c r="AA45" s="12"/>
      <c r="AB45" s="12"/>
      <c r="AC45" s="12"/>
      <c r="AD45" s="12"/>
      <c r="AE45" s="12"/>
      <c r="AF45" s="12"/>
      <c r="AG45" s="12"/>
      <c r="AH45" s="12"/>
      <c r="AJ45" s="14"/>
      <c r="AK45" s="14"/>
      <c r="AL45" s="14"/>
      <c r="AM45" s="14"/>
      <c r="AN45" s="14"/>
      <c r="AO45" s="14"/>
      <c r="AP45" s="14"/>
      <c r="AQ45" s="14"/>
      <c r="AR45" s="12"/>
      <c r="AS45" s="12"/>
    </row>
    <row r="46" spans="1:45" s="14" customFormat="1" ht="21.95" customHeight="1" thickBot="1">
      <c r="A46" s="26">
        <f t="shared" si="7"/>
        <v>42856</v>
      </c>
      <c r="B46" s="34" t="str">
        <f>IF(MONTH(A46)&gt;MONTH($B$13),"",A46)</f>
        <v/>
      </c>
      <c r="C46" s="98" t="str">
        <f t="shared" si="0"/>
        <v/>
      </c>
      <c r="D46" s="174"/>
      <c r="E46" s="175"/>
      <c r="F46" s="175"/>
      <c r="G46" s="176"/>
      <c r="H46" s="100"/>
      <c r="I46" s="74"/>
      <c r="J46" s="75"/>
      <c r="K46" s="75"/>
      <c r="L46" s="111">
        <f t="shared" si="2"/>
        <v>0</v>
      </c>
      <c r="M46" s="38">
        <f t="shared" si="3"/>
        <v>0</v>
      </c>
      <c r="N46" s="38">
        <f t="shared" si="4"/>
        <v>0</v>
      </c>
      <c r="O46" s="38">
        <f t="shared" si="5"/>
        <v>0</v>
      </c>
      <c r="P46" s="38">
        <f t="shared" si="6"/>
        <v>0</v>
      </c>
      <c r="Q46" s="241"/>
      <c r="R46" s="242"/>
      <c r="S46" s="16"/>
      <c r="T46" s="21"/>
      <c r="U46" s="35"/>
      <c r="V46" s="21"/>
      <c r="W46" s="12"/>
      <c r="X46" s="12"/>
      <c r="Y46" s="12"/>
      <c r="Z46" s="12"/>
      <c r="AA46" s="12"/>
      <c r="AB46" s="12"/>
      <c r="AC46" s="12"/>
      <c r="AD46" s="12"/>
      <c r="AE46" s="12"/>
      <c r="AF46" s="5"/>
      <c r="AG46" s="5"/>
      <c r="AH46" s="5"/>
      <c r="AR46" s="5"/>
      <c r="AS46" s="5"/>
    </row>
    <row r="47" spans="1:45" s="14" customFormat="1" ht="15" customHeight="1">
      <c r="B47" s="58"/>
      <c r="C47" s="59"/>
      <c r="D47" s="62"/>
      <c r="E47" s="64"/>
      <c r="F47" s="62"/>
      <c r="G47" s="62"/>
      <c r="H47" s="63"/>
      <c r="I47" s="63"/>
      <c r="J47" s="64"/>
      <c r="K47" s="64"/>
      <c r="L47" s="35"/>
      <c r="M47" s="10" t="s">
        <v>75</v>
      </c>
      <c r="N47" s="10"/>
      <c r="O47" s="60"/>
      <c r="P47" s="60"/>
      <c r="Q47" s="2"/>
      <c r="R47" s="2"/>
      <c r="S47" s="2"/>
      <c r="T47" s="146" t="s">
        <v>119</v>
      </c>
      <c r="AO47" s="42"/>
    </row>
    <row r="48" spans="1:45" s="14" customFormat="1" ht="13.5" customHeight="1">
      <c r="B48" s="170" t="s">
        <v>104</v>
      </c>
      <c r="C48" s="170"/>
      <c r="D48" s="85" t="s">
        <v>42</v>
      </c>
      <c r="E48" s="95"/>
      <c r="F48" s="9" t="s">
        <v>3</v>
      </c>
      <c r="G48" s="179">
        <f t="shared" ref="G48:G53" si="10">V35</f>
        <v>0</v>
      </c>
      <c r="H48" s="180"/>
      <c r="I48" s="9" t="s">
        <v>4</v>
      </c>
      <c r="J48" s="96">
        <f t="shared" ref="J48:J53" si="11">E48*24*V35</f>
        <v>0</v>
      </c>
      <c r="K48" s="60"/>
      <c r="L48" s="3"/>
      <c r="M48" s="3" t="s">
        <v>64</v>
      </c>
      <c r="N48" s="2"/>
      <c r="O48" s="2"/>
      <c r="P48" s="2"/>
      <c r="Q48" s="7"/>
      <c r="R48" s="52"/>
      <c r="S48" s="7"/>
      <c r="T48" s="12" t="s">
        <v>110</v>
      </c>
      <c r="U48" s="52"/>
      <c r="AO48" s="42"/>
    </row>
    <row r="49" spans="2:45" s="14" customFormat="1" ht="13.5" customHeight="1">
      <c r="B49" s="170" t="s">
        <v>105</v>
      </c>
      <c r="C49" s="170"/>
      <c r="D49" s="86" t="s">
        <v>67</v>
      </c>
      <c r="E49" s="96">
        <f>ROUND(E48*1.25,0)</f>
        <v>0</v>
      </c>
      <c r="F49" s="113" t="s">
        <v>3</v>
      </c>
      <c r="G49" s="179">
        <f t="shared" si="10"/>
        <v>0</v>
      </c>
      <c r="H49" s="180"/>
      <c r="I49" s="9" t="s">
        <v>4</v>
      </c>
      <c r="J49" s="96">
        <f t="shared" si="11"/>
        <v>0</v>
      </c>
      <c r="K49" s="60"/>
      <c r="L49" s="92"/>
      <c r="M49" s="238"/>
      <c r="N49" s="239"/>
      <c r="O49" s="239"/>
      <c r="P49" s="239"/>
      <c r="Q49" s="239"/>
      <c r="R49" s="52"/>
      <c r="S49" s="7"/>
      <c r="T49" s="12" t="s">
        <v>111</v>
      </c>
      <c r="AO49" s="42"/>
    </row>
    <row r="50" spans="2:45" s="14" customFormat="1" ht="13.5" customHeight="1">
      <c r="B50" s="170" t="s">
        <v>106</v>
      </c>
      <c r="C50" s="170"/>
      <c r="D50" s="86" t="s">
        <v>68</v>
      </c>
      <c r="E50" s="96">
        <f>ROUND(E48*1.5,0)</f>
        <v>0</v>
      </c>
      <c r="F50" s="9" t="s">
        <v>3</v>
      </c>
      <c r="G50" s="179">
        <f t="shared" si="10"/>
        <v>0</v>
      </c>
      <c r="H50" s="180"/>
      <c r="I50" s="9" t="s">
        <v>4</v>
      </c>
      <c r="J50" s="96">
        <f t="shared" si="11"/>
        <v>0</v>
      </c>
      <c r="K50" s="60"/>
      <c r="L50" s="93"/>
      <c r="M50" s="239"/>
      <c r="N50" s="239"/>
      <c r="O50" s="239"/>
      <c r="P50" s="239"/>
      <c r="Q50" s="239"/>
      <c r="R50" s="89" t="s">
        <v>7</v>
      </c>
      <c r="T50" s="12" t="s">
        <v>112</v>
      </c>
      <c r="AL50" s="42"/>
      <c r="AO50" s="42"/>
    </row>
    <row r="51" spans="2:45" s="14" customFormat="1" ht="13.5" customHeight="1">
      <c r="B51" s="170" t="s">
        <v>107</v>
      </c>
      <c r="C51" s="170"/>
      <c r="D51" s="86" t="s">
        <v>70</v>
      </c>
      <c r="E51" s="96">
        <f>ROUND(E48*0.25,0)</f>
        <v>0</v>
      </c>
      <c r="F51" s="113" t="s">
        <v>3</v>
      </c>
      <c r="G51" s="179">
        <f t="shared" si="10"/>
        <v>0</v>
      </c>
      <c r="H51" s="180"/>
      <c r="I51" s="9" t="s">
        <v>4</v>
      </c>
      <c r="J51" s="96">
        <f t="shared" si="11"/>
        <v>0</v>
      </c>
      <c r="K51" s="60"/>
      <c r="L51" s="3"/>
      <c r="M51" s="60"/>
      <c r="N51" s="2"/>
      <c r="O51" s="2"/>
      <c r="P51" s="13"/>
      <c r="Q51" s="7"/>
      <c r="R51" s="52"/>
      <c r="T51" s="12"/>
      <c r="AL51" s="42"/>
      <c r="AO51" s="42"/>
    </row>
    <row r="52" spans="2:45" s="14" customFormat="1" ht="13.5" customHeight="1">
      <c r="B52" s="170" t="s">
        <v>108</v>
      </c>
      <c r="C52" s="170"/>
      <c r="D52" s="86" t="s">
        <v>71</v>
      </c>
      <c r="E52" s="96">
        <f>ROUND(E48*1.35,0)</f>
        <v>0</v>
      </c>
      <c r="F52" s="113" t="s">
        <v>3</v>
      </c>
      <c r="G52" s="179">
        <f t="shared" si="10"/>
        <v>0</v>
      </c>
      <c r="H52" s="180"/>
      <c r="I52" s="9" t="s">
        <v>4</v>
      </c>
      <c r="J52" s="96">
        <f t="shared" si="11"/>
        <v>0</v>
      </c>
      <c r="K52" s="60"/>
      <c r="L52" s="61"/>
      <c r="M52" s="236" t="s">
        <v>63</v>
      </c>
      <c r="N52" s="237"/>
      <c r="O52" s="237"/>
      <c r="P52" s="236" t="s">
        <v>62</v>
      </c>
      <c r="Q52" s="237"/>
      <c r="R52" s="236" t="s">
        <v>101</v>
      </c>
      <c r="AL52" s="42"/>
      <c r="AM52" s="42"/>
      <c r="AN52" s="42"/>
      <c r="AO52" s="42"/>
    </row>
    <row r="53" spans="2:45" s="14" customFormat="1" ht="13.5" customHeight="1">
      <c r="B53" s="170" t="s">
        <v>109</v>
      </c>
      <c r="C53" s="170"/>
      <c r="D53" s="86" t="s">
        <v>72</v>
      </c>
      <c r="E53" s="96">
        <f>ROUND(E48*1.6,0)</f>
        <v>0</v>
      </c>
      <c r="F53" s="113" t="s">
        <v>3</v>
      </c>
      <c r="G53" s="179">
        <f t="shared" si="10"/>
        <v>0</v>
      </c>
      <c r="H53" s="180"/>
      <c r="I53" s="9" t="s">
        <v>4</v>
      </c>
      <c r="J53" s="96">
        <f t="shared" si="11"/>
        <v>0</v>
      </c>
      <c r="K53" s="60"/>
      <c r="L53" s="91"/>
      <c r="M53" s="237"/>
      <c r="N53" s="237"/>
      <c r="O53" s="237"/>
      <c r="P53" s="237"/>
      <c r="Q53" s="237"/>
      <c r="R53" s="237"/>
      <c r="T53" s="132" t="s">
        <v>134</v>
      </c>
      <c r="AJ53" s="42"/>
      <c r="AK53" s="42"/>
      <c r="AL53" s="42"/>
      <c r="AM53" s="42"/>
      <c r="AN53" s="42"/>
      <c r="AO53" s="42"/>
      <c r="AP53" s="42"/>
      <c r="AQ53" s="42"/>
    </row>
    <row r="54" spans="2:45" s="14" customFormat="1" ht="21.95" customHeight="1">
      <c r="B54" s="170" t="s">
        <v>60</v>
      </c>
      <c r="C54" s="170"/>
      <c r="D54" s="127" t="s">
        <v>135</v>
      </c>
      <c r="E54" s="95"/>
      <c r="F54" s="67" t="s">
        <v>102</v>
      </c>
      <c r="G54" s="181"/>
      <c r="H54" s="182"/>
      <c r="I54" s="9" t="s">
        <v>4</v>
      </c>
      <c r="J54" s="96">
        <f>E54*G54</f>
        <v>0</v>
      </c>
      <c r="K54" s="60"/>
      <c r="L54" s="94"/>
      <c r="M54" s="237"/>
      <c r="N54" s="237"/>
      <c r="O54" s="237"/>
      <c r="P54" s="237"/>
      <c r="Q54" s="237"/>
      <c r="R54" s="240"/>
      <c r="T54" s="149" t="s">
        <v>136</v>
      </c>
      <c r="AJ54" s="42"/>
      <c r="AK54" s="42"/>
      <c r="AL54" s="42"/>
      <c r="AM54" s="42"/>
      <c r="AN54" s="42"/>
      <c r="AO54" s="42"/>
      <c r="AP54" s="42"/>
      <c r="AQ54" s="42"/>
    </row>
    <row r="55" spans="2:45" s="14" customFormat="1" ht="21.95" customHeight="1">
      <c r="B55" s="170" t="s">
        <v>61</v>
      </c>
      <c r="C55" s="170"/>
      <c r="D55" s="202" t="s">
        <v>80</v>
      </c>
      <c r="E55" s="203"/>
      <c r="F55" s="203"/>
      <c r="G55" s="186"/>
      <c r="H55" s="187"/>
      <c r="I55" s="9" t="s">
        <v>4</v>
      </c>
      <c r="J55" s="96">
        <f>G55</f>
        <v>0</v>
      </c>
      <c r="K55" s="90"/>
      <c r="L55" s="60"/>
      <c r="M55" s="237"/>
      <c r="N55" s="237"/>
      <c r="O55" s="237"/>
      <c r="P55" s="237"/>
      <c r="Q55" s="237"/>
      <c r="R55" s="237"/>
      <c r="T55" s="5" t="s">
        <v>103</v>
      </c>
      <c r="AI55" s="42"/>
      <c r="AJ55" s="42"/>
      <c r="AK55" s="42"/>
      <c r="AL55" s="42"/>
      <c r="AM55" s="42"/>
      <c r="AN55" s="42"/>
      <c r="AO55" s="42"/>
      <c r="AP55" s="42"/>
      <c r="AQ55" s="42"/>
    </row>
    <row r="56" spans="2:45" s="14" customFormat="1" ht="21.95" customHeight="1">
      <c r="B56" s="166" t="s">
        <v>74</v>
      </c>
      <c r="C56" s="166"/>
      <c r="D56" s="153">
        <f>COUNTA(D16:G46)-G56</f>
        <v>0</v>
      </c>
      <c r="E56" s="67" t="s">
        <v>6</v>
      </c>
      <c r="F56" s="67" t="s">
        <v>66</v>
      </c>
      <c r="G56" s="115"/>
      <c r="H56" s="9" t="s">
        <v>6</v>
      </c>
      <c r="I56" s="67" t="s">
        <v>73</v>
      </c>
      <c r="J56" s="96">
        <f>ROUNDUP(J48+ROUND(SUM(J49:J53),0),-1)+J54+J55</f>
        <v>0</v>
      </c>
      <c r="K56" s="90"/>
      <c r="L56" s="60"/>
      <c r="M56" s="237"/>
      <c r="N56" s="237"/>
      <c r="O56" s="237"/>
      <c r="P56" s="237"/>
      <c r="Q56" s="237"/>
      <c r="R56" s="237"/>
      <c r="T56" s="149" t="s">
        <v>122</v>
      </c>
      <c r="AF56" s="42"/>
      <c r="AG56" s="42"/>
      <c r="AH56" s="42"/>
      <c r="AI56" s="42"/>
      <c r="AJ56" s="42"/>
      <c r="AK56" s="42"/>
      <c r="AL56" s="42"/>
      <c r="AM56" s="42"/>
      <c r="AN56" s="42"/>
      <c r="AO56" s="42"/>
      <c r="AP56" s="42"/>
      <c r="AQ56" s="42"/>
    </row>
    <row r="57" spans="2:45" s="14" customFormat="1" ht="21.95" customHeight="1">
      <c r="B57" s="51"/>
      <c r="C57" s="51"/>
      <c r="D57" s="142"/>
      <c r="E57" s="51"/>
      <c r="F57" s="51"/>
      <c r="G57" s="143"/>
      <c r="H57" s="144"/>
      <c r="I57" s="51"/>
      <c r="J57" s="145"/>
      <c r="K57" s="90"/>
      <c r="L57" s="60"/>
      <c r="M57" s="91"/>
      <c r="N57" s="91"/>
      <c r="O57" s="91"/>
      <c r="P57" s="91"/>
      <c r="Q57" s="91"/>
      <c r="R57" s="91"/>
      <c r="T57" s="148" t="s">
        <v>120</v>
      </c>
      <c r="AC57" s="42"/>
      <c r="AD57" s="42"/>
      <c r="AE57" s="42"/>
      <c r="AF57" s="42"/>
      <c r="AG57" s="42"/>
      <c r="AH57" s="42"/>
      <c r="AI57" s="42"/>
      <c r="AJ57" s="42"/>
      <c r="AK57" s="42"/>
      <c r="AL57" s="42"/>
      <c r="AM57" s="42"/>
      <c r="AN57" s="42"/>
      <c r="AO57" s="42"/>
      <c r="AP57" s="42"/>
      <c r="AQ57" s="42"/>
    </row>
    <row r="58" spans="2:45" s="14" customFormat="1" ht="20.100000000000001" customHeight="1">
      <c r="B58" s="65"/>
      <c r="C58" s="65"/>
      <c r="D58" s="62"/>
      <c r="E58" s="65"/>
      <c r="F58" s="65"/>
      <c r="G58" s="65"/>
      <c r="H58" s="79"/>
      <c r="I58" s="11"/>
      <c r="J58" s="65"/>
      <c r="K58" s="80"/>
      <c r="L58" s="70"/>
      <c r="M58" s="60"/>
      <c r="N58" s="43"/>
      <c r="O58" s="44"/>
      <c r="P58" s="42"/>
      <c r="Q58" s="45"/>
      <c r="R58" s="45"/>
      <c r="T58" s="84" t="s">
        <v>121</v>
      </c>
      <c r="U58" s="46"/>
      <c r="V58" s="46"/>
      <c r="W58" s="46"/>
      <c r="X58" s="42"/>
      <c r="Y58" s="42"/>
      <c r="Z58" s="42"/>
      <c r="AA58" s="42"/>
      <c r="AB58" s="42"/>
      <c r="AC58" s="42"/>
      <c r="AD58" s="42"/>
      <c r="AE58" s="42"/>
      <c r="AF58" s="42"/>
      <c r="AG58" s="42"/>
      <c r="AH58" s="42"/>
      <c r="AI58" s="42"/>
      <c r="AJ58" s="42"/>
      <c r="AK58" s="42"/>
      <c r="AL58" s="42"/>
      <c r="AM58" s="42"/>
      <c r="AN58" s="42"/>
      <c r="AO58" s="42"/>
      <c r="AP58" s="42"/>
      <c r="AQ58" s="42"/>
    </row>
    <row r="59" spans="2:45" s="42" customFormat="1" ht="20.100000000000001" customHeight="1">
      <c r="B59" s="41"/>
      <c r="C59" s="47"/>
      <c r="D59" s="41"/>
      <c r="E59" s="178" t="s">
        <v>34</v>
      </c>
      <c r="F59" s="178"/>
      <c r="H59" s="177"/>
      <c r="I59" s="177"/>
      <c r="N59" s="43"/>
      <c r="O59" s="44"/>
      <c r="Q59" s="45"/>
      <c r="R59" s="45"/>
      <c r="S59" s="52"/>
      <c r="T59" s="84" t="s">
        <v>114</v>
      </c>
      <c r="U59" s="46"/>
      <c r="V59" s="46"/>
      <c r="W59" s="46"/>
      <c r="AS59" s="14"/>
    </row>
    <row r="60" spans="2:45" s="42" customFormat="1" ht="20.100000000000001" customHeight="1">
      <c r="B60" s="41"/>
      <c r="C60" s="47"/>
      <c r="D60" s="41"/>
      <c r="E60" s="57" t="s">
        <v>36</v>
      </c>
      <c r="F60" s="57"/>
      <c r="H60" s="177"/>
      <c r="I60" s="177"/>
      <c r="M60" s="129"/>
      <c r="O60" s="43"/>
      <c r="P60" s="44"/>
      <c r="R60" s="45"/>
      <c r="S60" s="52"/>
      <c r="T60" s="84" t="s">
        <v>115</v>
      </c>
      <c r="U60" s="46"/>
      <c r="V60" s="46"/>
      <c r="W60" s="46"/>
    </row>
    <row r="61" spans="2:45" s="42" customFormat="1" ht="20.100000000000001" customHeight="1">
      <c r="B61" s="41"/>
      <c r="C61" s="47"/>
      <c r="D61" s="41"/>
      <c r="E61" s="57" t="s">
        <v>53</v>
      </c>
      <c r="F61" s="57"/>
      <c r="H61" s="177"/>
      <c r="I61" s="177"/>
      <c r="M61" s="129"/>
      <c r="O61" s="43"/>
      <c r="P61" s="44"/>
      <c r="R61" s="45"/>
      <c r="S61" s="7"/>
      <c r="T61" s="84" t="s">
        <v>117</v>
      </c>
      <c r="U61" s="46"/>
      <c r="V61" s="46"/>
      <c r="W61" s="46"/>
    </row>
    <row r="62" spans="2:45" s="42" customFormat="1" ht="20.100000000000001" customHeight="1">
      <c r="B62" s="41"/>
      <c r="C62" s="47"/>
      <c r="D62" s="41"/>
      <c r="E62" s="57" t="s">
        <v>54</v>
      </c>
      <c r="F62" s="57"/>
      <c r="H62" s="177"/>
      <c r="I62" s="177"/>
      <c r="M62" s="129"/>
      <c r="O62" s="43"/>
      <c r="P62" s="44"/>
      <c r="R62" s="45"/>
      <c r="T62" s="84" t="s">
        <v>116</v>
      </c>
      <c r="U62" s="46"/>
      <c r="V62" s="46"/>
      <c r="W62" s="46"/>
    </row>
    <row r="63" spans="2:45" s="42" customFormat="1" ht="20.100000000000001" customHeight="1">
      <c r="B63" s="41"/>
      <c r="C63" s="47"/>
      <c r="D63" s="41"/>
      <c r="E63" s="57" t="s">
        <v>81</v>
      </c>
      <c r="F63" s="57"/>
      <c r="H63" s="177"/>
      <c r="I63" s="177"/>
      <c r="O63" s="43"/>
      <c r="P63" s="44"/>
      <c r="R63" s="45"/>
      <c r="U63" s="46"/>
      <c r="V63" s="46"/>
      <c r="W63" s="46"/>
    </row>
    <row r="64" spans="2:45" s="42" customFormat="1">
      <c r="B64" s="41"/>
      <c r="C64" s="47"/>
      <c r="D64" s="41"/>
      <c r="E64" s="57" t="s">
        <v>82</v>
      </c>
      <c r="F64" s="57"/>
      <c r="H64" s="177"/>
      <c r="I64" s="177"/>
      <c r="O64" s="43"/>
      <c r="P64" s="44"/>
      <c r="R64" s="45"/>
      <c r="U64" s="46"/>
      <c r="V64" s="46"/>
      <c r="W64" s="46"/>
    </row>
    <row r="65" spans="1:43" s="42" customFormat="1">
      <c r="B65" s="41"/>
      <c r="C65" s="47"/>
      <c r="D65" s="41"/>
      <c r="E65" s="57" t="s">
        <v>55</v>
      </c>
      <c r="F65" s="57"/>
      <c r="H65" s="177"/>
      <c r="I65" s="177"/>
      <c r="O65" s="43"/>
      <c r="P65" s="44"/>
      <c r="R65" s="45"/>
      <c r="U65" s="46"/>
      <c r="V65" s="46"/>
      <c r="W65" s="46"/>
    </row>
    <row r="66" spans="1:43" s="42" customFormat="1">
      <c r="B66" s="41"/>
      <c r="C66" s="47"/>
      <c r="D66" s="41"/>
      <c r="E66" s="57" t="s">
        <v>56</v>
      </c>
      <c r="F66" s="57"/>
      <c r="H66" s="177"/>
      <c r="I66" s="177"/>
      <c r="O66" s="43"/>
      <c r="P66" s="44"/>
      <c r="R66" s="45"/>
      <c r="U66" s="46"/>
      <c r="V66" s="46"/>
      <c r="W66" s="46"/>
    </row>
    <row r="67" spans="1:43" s="42" customFormat="1">
      <c r="B67" s="41"/>
      <c r="C67" s="47"/>
      <c r="D67" s="41"/>
      <c r="E67" s="57" t="s">
        <v>126</v>
      </c>
      <c r="F67" s="57"/>
      <c r="H67" s="151"/>
      <c r="I67" s="151"/>
      <c r="O67" s="43"/>
      <c r="P67" s="44"/>
      <c r="R67" s="45"/>
      <c r="U67" s="46"/>
      <c r="V67" s="46"/>
      <c r="W67" s="46"/>
    </row>
    <row r="68" spans="1:43" s="42" customFormat="1">
      <c r="B68" s="41"/>
      <c r="C68" s="47"/>
      <c r="D68" s="41"/>
      <c r="E68" s="57" t="s">
        <v>127</v>
      </c>
      <c r="F68" s="57"/>
      <c r="H68" s="151"/>
      <c r="I68" s="151"/>
      <c r="O68" s="43"/>
      <c r="P68" s="44"/>
      <c r="R68" s="45"/>
      <c r="U68" s="46"/>
      <c r="V68" s="46"/>
      <c r="W68" s="46"/>
    </row>
    <row r="69" spans="1:43" s="42" customFormat="1">
      <c r="B69" s="41"/>
      <c r="C69" s="47"/>
      <c r="D69" s="41"/>
      <c r="E69" s="57"/>
      <c r="F69" s="57"/>
      <c r="H69" s="177"/>
      <c r="I69" s="177"/>
      <c r="O69" s="43"/>
      <c r="P69" s="44"/>
      <c r="R69" s="45"/>
      <c r="U69" s="46"/>
      <c r="V69" s="46"/>
      <c r="W69" s="46"/>
    </row>
    <row r="70" spans="1:43" s="42" customFormat="1">
      <c r="B70" s="41"/>
      <c r="C70" s="47"/>
      <c r="D70" s="41"/>
      <c r="E70" s="56" t="s">
        <v>34</v>
      </c>
      <c r="F70" s="56"/>
      <c r="H70" s="177"/>
      <c r="I70" s="177"/>
      <c r="O70" s="43"/>
      <c r="P70" s="44"/>
      <c r="R70" s="45"/>
      <c r="U70" s="46"/>
      <c r="V70" s="46"/>
      <c r="W70" s="46"/>
    </row>
    <row r="71" spans="1:43" s="42" customFormat="1">
      <c r="B71" s="47"/>
      <c r="C71" s="47"/>
      <c r="D71" s="41"/>
      <c r="E71" s="57" t="s">
        <v>57</v>
      </c>
      <c r="F71" s="57"/>
      <c r="H71" s="177"/>
      <c r="I71" s="177"/>
      <c r="O71" s="43"/>
      <c r="P71" s="44"/>
      <c r="R71" s="45"/>
      <c r="U71" s="46"/>
      <c r="V71" s="46"/>
      <c r="W71" s="46"/>
    </row>
    <row r="72" spans="1:43" s="42" customFormat="1">
      <c r="B72" s="40"/>
      <c r="C72" s="47"/>
      <c r="D72" s="41"/>
      <c r="E72" s="56" t="s">
        <v>58</v>
      </c>
      <c r="F72" s="56"/>
      <c r="H72" s="177"/>
      <c r="I72" s="177"/>
      <c r="O72" s="43"/>
      <c r="P72" s="44"/>
      <c r="R72" s="45"/>
      <c r="U72" s="46"/>
      <c r="V72" s="46"/>
      <c r="W72" s="46"/>
    </row>
    <row r="73" spans="1:43" s="42" customFormat="1">
      <c r="B73" s="41"/>
      <c r="C73" s="47"/>
      <c r="D73" s="41"/>
      <c r="E73" s="53"/>
      <c r="F73" s="53"/>
      <c r="O73" s="43"/>
      <c r="P73" s="44"/>
      <c r="R73" s="45"/>
      <c r="U73" s="46"/>
      <c r="V73" s="46"/>
      <c r="W73" s="46"/>
    </row>
    <row r="74" spans="1:43" s="42" customFormat="1">
      <c r="B74" s="41"/>
      <c r="C74" s="47"/>
      <c r="D74" s="41"/>
      <c r="E74" s="53"/>
      <c r="F74" s="53"/>
      <c r="O74" s="43"/>
      <c r="P74" s="44"/>
      <c r="R74" s="45"/>
      <c r="U74" s="46"/>
      <c r="V74" s="46"/>
      <c r="W74" s="46"/>
    </row>
    <row r="75" spans="1:43" s="42" customFormat="1">
      <c r="B75" s="41"/>
      <c r="C75" s="47"/>
      <c r="D75" s="41"/>
      <c r="E75" s="56" t="s">
        <v>34</v>
      </c>
      <c r="F75" s="56"/>
      <c r="O75" s="43"/>
      <c r="P75" s="44"/>
      <c r="R75" s="45"/>
      <c r="U75" s="46"/>
      <c r="V75" s="46"/>
      <c r="W75" s="46"/>
      <c r="AO75" s="5"/>
    </row>
    <row r="76" spans="1:43" s="42" customFormat="1">
      <c r="B76" s="41"/>
      <c r="C76" s="45"/>
      <c r="E76" s="56">
        <v>42826</v>
      </c>
      <c r="F76" s="56"/>
      <c r="O76" s="43"/>
      <c r="P76" s="44"/>
      <c r="R76" s="45"/>
      <c r="U76" s="46"/>
      <c r="V76" s="46"/>
      <c r="W76" s="46"/>
      <c r="AO76" s="5"/>
    </row>
    <row r="77" spans="1:43" s="42" customFormat="1">
      <c r="B77" s="183">
        <v>0.33333333333333331</v>
      </c>
      <c r="C77" s="183"/>
      <c r="E77" s="56">
        <v>42856</v>
      </c>
      <c r="F77" s="56"/>
      <c r="O77" s="43"/>
      <c r="P77" s="44"/>
      <c r="R77" s="45"/>
      <c r="U77" s="46"/>
      <c r="V77" s="46"/>
      <c r="W77" s="46"/>
      <c r="AL77" s="5"/>
      <c r="AO77" s="5"/>
    </row>
    <row r="78" spans="1:43" s="42" customFormat="1">
      <c r="B78" s="183">
        <v>0.91666666666666663</v>
      </c>
      <c r="C78" s="183"/>
      <c r="E78" s="56">
        <v>42887</v>
      </c>
      <c r="F78" s="56"/>
      <c r="O78" s="43"/>
      <c r="P78" s="44"/>
      <c r="R78" s="45"/>
      <c r="U78" s="46"/>
      <c r="V78" s="46"/>
      <c r="W78" s="46"/>
      <c r="AL78" s="5"/>
      <c r="AM78" s="5"/>
      <c r="AN78" s="5"/>
      <c r="AO78" s="5"/>
      <c r="AQ78" s="5"/>
    </row>
    <row r="79" spans="1:43" s="42" customFormat="1">
      <c r="A79" s="5"/>
      <c r="B79" s="183">
        <v>1.2083333333333333</v>
      </c>
      <c r="C79" s="183"/>
      <c r="E79" s="56">
        <v>42917</v>
      </c>
      <c r="F79" s="56"/>
      <c r="O79" s="43"/>
      <c r="P79" s="44"/>
      <c r="R79" s="45"/>
      <c r="U79" s="46"/>
      <c r="V79" s="46"/>
      <c r="W79" s="46"/>
      <c r="AF79" s="5"/>
      <c r="AG79" s="5"/>
      <c r="AH79" s="5"/>
      <c r="AJ79" s="5"/>
      <c r="AK79" s="5"/>
      <c r="AL79" s="5"/>
      <c r="AM79" s="5"/>
      <c r="AN79" s="5"/>
      <c r="AO79" s="5"/>
      <c r="AP79" s="5"/>
      <c r="AQ79" s="5"/>
    </row>
    <row r="80" spans="1:43" s="42" customFormat="1">
      <c r="A80" s="5"/>
      <c r="B80" s="183">
        <v>0.20833333333333334</v>
      </c>
      <c r="C80" s="183"/>
      <c r="E80" s="56">
        <v>42948</v>
      </c>
      <c r="F80" s="56"/>
      <c r="O80" s="33"/>
      <c r="P80" s="32"/>
      <c r="Q80" s="5"/>
      <c r="R80" s="4"/>
      <c r="U80" s="46"/>
      <c r="V80" s="46"/>
      <c r="W80" s="46"/>
      <c r="AC80" s="5"/>
      <c r="AD80" s="5"/>
      <c r="AE80" s="5"/>
      <c r="AF80" s="5"/>
      <c r="AG80" s="5"/>
      <c r="AH80" s="5"/>
      <c r="AI80" s="5"/>
      <c r="AJ80" s="5"/>
      <c r="AK80" s="5"/>
      <c r="AL80" s="5"/>
      <c r="AM80" s="5"/>
      <c r="AN80" s="5"/>
      <c r="AO80" s="5"/>
      <c r="AP80" s="5"/>
      <c r="AQ80" s="5"/>
    </row>
    <row r="81" spans="1:45" s="42" customFormat="1">
      <c r="A81" s="5"/>
      <c r="B81" s="45"/>
      <c r="C81" s="45"/>
      <c r="E81" s="56">
        <v>42979</v>
      </c>
      <c r="F81" s="56"/>
      <c r="O81" s="33"/>
      <c r="P81" s="32"/>
      <c r="Q81" s="5"/>
      <c r="R81" s="4"/>
      <c r="U81" s="18"/>
      <c r="V81" s="18"/>
      <c r="W81" s="18"/>
      <c r="X81" s="5"/>
      <c r="Y81" s="5"/>
      <c r="Z81" s="5"/>
      <c r="AA81" s="5"/>
      <c r="AB81" s="5"/>
      <c r="AC81" s="5"/>
      <c r="AD81" s="5"/>
      <c r="AE81" s="5"/>
      <c r="AF81" s="5"/>
      <c r="AG81" s="5"/>
      <c r="AH81" s="5"/>
      <c r="AI81" s="5"/>
      <c r="AJ81" s="5"/>
      <c r="AK81" s="5"/>
      <c r="AL81" s="5"/>
      <c r="AM81" s="5"/>
      <c r="AN81" s="5"/>
      <c r="AO81" s="5"/>
      <c r="AP81" s="5"/>
      <c r="AQ81" s="5"/>
    </row>
    <row r="82" spans="1:45" s="42" customFormat="1">
      <c r="A82" s="5"/>
      <c r="B82" s="45"/>
      <c r="C82" s="45"/>
      <c r="E82" s="56">
        <v>43009</v>
      </c>
      <c r="F82" s="56"/>
      <c r="O82" s="33"/>
      <c r="P82" s="32"/>
      <c r="Q82" s="5"/>
      <c r="R82" s="4"/>
      <c r="T82" s="5"/>
      <c r="U82" s="18"/>
      <c r="V82" s="18"/>
      <c r="W82" s="18"/>
      <c r="X82" s="5"/>
      <c r="Y82" s="5"/>
      <c r="Z82" s="5"/>
      <c r="AA82" s="5"/>
      <c r="AB82" s="5"/>
      <c r="AC82" s="5"/>
      <c r="AD82" s="5"/>
      <c r="AE82" s="5"/>
      <c r="AF82" s="5"/>
      <c r="AG82" s="5"/>
      <c r="AH82" s="5"/>
      <c r="AI82" s="5"/>
      <c r="AJ82" s="5"/>
      <c r="AK82" s="5"/>
      <c r="AL82" s="5"/>
      <c r="AM82" s="5"/>
      <c r="AN82" s="5"/>
      <c r="AO82" s="5"/>
      <c r="AP82" s="5"/>
      <c r="AQ82" s="5"/>
    </row>
    <row r="83" spans="1:45" s="42" customFormat="1">
      <c r="A83" s="5"/>
      <c r="B83" s="45"/>
      <c r="C83" s="45"/>
      <c r="E83" s="56">
        <v>43040</v>
      </c>
      <c r="F83" s="56"/>
      <c r="M83" s="5"/>
      <c r="O83" s="33"/>
      <c r="P83" s="32"/>
      <c r="Q83" s="5"/>
      <c r="R83" s="4"/>
      <c r="T83" s="5"/>
      <c r="U83" s="18"/>
      <c r="V83" s="18"/>
      <c r="W83" s="18"/>
      <c r="X83" s="5"/>
      <c r="Y83" s="5"/>
      <c r="Z83" s="5"/>
      <c r="AA83" s="5"/>
      <c r="AB83" s="5"/>
      <c r="AC83" s="5"/>
      <c r="AD83" s="5"/>
      <c r="AE83" s="5"/>
      <c r="AF83" s="5"/>
      <c r="AG83" s="5"/>
      <c r="AH83" s="5"/>
      <c r="AI83" s="5"/>
      <c r="AJ83" s="5"/>
      <c r="AK83" s="5"/>
      <c r="AL83" s="5"/>
      <c r="AM83" s="5"/>
      <c r="AN83" s="5"/>
      <c r="AO83" s="5"/>
      <c r="AP83" s="5"/>
      <c r="AQ83" s="5"/>
    </row>
    <row r="84" spans="1:45">
      <c r="B84" s="45"/>
      <c r="C84" s="45"/>
      <c r="D84" s="42"/>
      <c r="E84" s="56">
        <v>43070</v>
      </c>
      <c r="F84" s="56"/>
      <c r="G84" s="42"/>
      <c r="H84" s="42"/>
      <c r="I84" s="42"/>
      <c r="J84" s="42"/>
      <c r="K84" s="42"/>
      <c r="L84" s="42"/>
      <c r="S84" s="42"/>
      <c r="AS84" s="42"/>
    </row>
    <row r="85" spans="1:45">
      <c r="B85" s="45"/>
      <c r="C85" s="45"/>
      <c r="D85" s="42"/>
      <c r="E85" s="56">
        <v>43101</v>
      </c>
      <c r="F85" s="56"/>
      <c r="G85" s="42"/>
      <c r="H85" s="42"/>
      <c r="I85" s="42"/>
      <c r="J85" s="42"/>
      <c r="K85" s="42"/>
      <c r="L85" s="42"/>
      <c r="S85" s="42"/>
    </row>
    <row r="86" spans="1:45">
      <c r="B86" s="45"/>
      <c r="C86" s="45"/>
      <c r="D86" s="42"/>
      <c r="E86" s="56">
        <v>43132</v>
      </c>
      <c r="F86" s="56"/>
      <c r="G86" s="42"/>
      <c r="H86" s="42"/>
      <c r="I86" s="42"/>
      <c r="J86" s="42"/>
      <c r="K86" s="42"/>
      <c r="L86" s="42"/>
      <c r="S86" s="42"/>
    </row>
    <row r="87" spans="1:45">
      <c r="B87" s="45"/>
      <c r="C87" s="45"/>
      <c r="D87" s="42"/>
      <c r="E87" s="56">
        <v>43160</v>
      </c>
      <c r="F87" s="56"/>
      <c r="G87" s="42"/>
      <c r="H87" s="42"/>
      <c r="I87" s="42"/>
      <c r="J87" s="42"/>
      <c r="K87" s="42"/>
      <c r="L87" s="42"/>
      <c r="S87" s="42"/>
    </row>
    <row r="88" spans="1:45">
      <c r="B88" s="45"/>
      <c r="C88" s="45"/>
      <c r="D88" s="42"/>
      <c r="E88" s="42"/>
      <c r="F88" s="42"/>
      <c r="G88" s="42"/>
      <c r="H88" s="42"/>
      <c r="I88" s="42"/>
      <c r="J88" s="42"/>
      <c r="K88" s="42"/>
      <c r="L88" s="42"/>
    </row>
    <row r="89" spans="1:45">
      <c r="B89" s="45"/>
      <c r="C89" s="45"/>
      <c r="D89" s="42"/>
      <c r="E89" s="42"/>
      <c r="F89" s="42"/>
      <c r="G89" s="42"/>
      <c r="H89" s="42"/>
      <c r="I89" s="42"/>
      <c r="J89" s="42"/>
      <c r="K89" s="42"/>
      <c r="L89" s="42"/>
    </row>
    <row r="90" spans="1:45">
      <c r="B90" s="45"/>
      <c r="C90" s="45"/>
      <c r="D90" s="42"/>
      <c r="E90" s="42"/>
      <c r="F90" s="42"/>
      <c r="G90" s="42"/>
      <c r="H90" s="42"/>
      <c r="I90" s="42"/>
      <c r="J90" s="42"/>
      <c r="K90" s="42"/>
      <c r="L90" s="42"/>
    </row>
    <row r="91" spans="1:45">
      <c r="E91" s="42"/>
      <c r="F91" s="42"/>
      <c r="G91" s="39"/>
      <c r="H91" s="39"/>
      <c r="I91" s="39"/>
      <c r="J91" s="39"/>
      <c r="K91" s="39"/>
      <c r="L91" s="39"/>
    </row>
    <row r="92" spans="1:45">
      <c r="E92" s="42"/>
      <c r="F92" s="42"/>
      <c r="G92" s="39"/>
      <c r="H92" s="39"/>
      <c r="I92" s="39"/>
      <c r="J92" s="39"/>
      <c r="K92" s="39"/>
      <c r="L92" s="39"/>
    </row>
    <row r="93" spans="1:45">
      <c r="E93" s="42"/>
      <c r="F93" s="42"/>
    </row>
  </sheetData>
  <sheetProtection selectLockedCells="1"/>
  <dataConsolidate/>
  <mergeCells count="145">
    <mergeCell ref="B4:E4"/>
    <mergeCell ref="F4:R4"/>
    <mergeCell ref="H13:P13"/>
    <mergeCell ref="B13:D13"/>
    <mergeCell ref="E13:G13"/>
    <mergeCell ref="V37:W37"/>
    <mergeCell ref="V38:W38"/>
    <mergeCell ref="V39:W39"/>
    <mergeCell ref="V40:W40"/>
    <mergeCell ref="Q38:R38"/>
    <mergeCell ref="Q39:R39"/>
    <mergeCell ref="Q25:R25"/>
    <mergeCell ref="D24:G24"/>
    <mergeCell ref="D25:G25"/>
    <mergeCell ref="D26:G26"/>
    <mergeCell ref="C14:C15"/>
    <mergeCell ref="D14:G15"/>
    <mergeCell ref="H14:I14"/>
    <mergeCell ref="J14:J15"/>
    <mergeCell ref="K14:K15"/>
    <mergeCell ref="V34:W34"/>
    <mergeCell ref="D27:G27"/>
    <mergeCell ref="V35:W35"/>
    <mergeCell ref="D28:G28"/>
    <mergeCell ref="R52:R53"/>
    <mergeCell ref="M49:Q50"/>
    <mergeCell ref="M52:O53"/>
    <mergeCell ref="P52:Q53"/>
    <mergeCell ref="M54:O56"/>
    <mergeCell ref="P54:Q56"/>
    <mergeCell ref="R54:R56"/>
    <mergeCell ref="Q44:R44"/>
    <mergeCell ref="Q45:R45"/>
    <mergeCell ref="Q46:R46"/>
    <mergeCell ref="Q40:R40"/>
    <mergeCell ref="Q41:R41"/>
    <mergeCell ref="Q42:R42"/>
    <mergeCell ref="Q43:R43"/>
    <mergeCell ref="Q32:R32"/>
    <mergeCell ref="F3:R3"/>
    <mergeCell ref="F5:R5"/>
    <mergeCell ref="F6:R6"/>
    <mergeCell ref="F8:R8"/>
    <mergeCell ref="F9:P9"/>
    <mergeCell ref="Q9:R9"/>
    <mergeCell ref="L14:L15"/>
    <mergeCell ref="M14:N14"/>
    <mergeCell ref="F10:M10"/>
    <mergeCell ref="F11:M11"/>
    <mergeCell ref="Q14:R15"/>
    <mergeCell ref="O10:R10"/>
    <mergeCell ref="O11:R11"/>
    <mergeCell ref="Q24:R24"/>
    <mergeCell ref="Q33:R33"/>
    <mergeCell ref="Q34:R34"/>
    <mergeCell ref="Q35:R35"/>
    <mergeCell ref="Q36:R36"/>
    <mergeCell ref="Q37:R37"/>
    <mergeCell ref="A1:R1"/>
    <mergeCell ref="B55:C55"/>
    <mergeCell ref="G55:H55"/>
    <mergeCell ref="B14:B15"/>
    <mergeCell ref="B11:E11"/>
    <mergeCell ref="B3:E3"/>
    <mergeCell ref="B5:E5"/>
    <mergeCell ref="B6:E6"/>
    <mergeCell ref="B8:E8"/>
    <mergeCell ref="B9:E9"/>
    <mergeCell ref="B10:E10"/>
    <mergeCell ref="D55:F55"/>
    <mergeCell ref="D33:G33"/>
    <mergeCell ref="B54:C54"/>
    <mergeCell ref="D34:G34"/>
    <mergeCell ref="D21:G21"/>
    <mergeCell ref="D22:G22"/>
    <mergeCell ref="D23:G23"/>
    <mergeCell ref="D18:G18"/>
    <mergeCell ref="D19:G19"/>
    <mergeCell ref="D20:G20"/>
    <mergeCell ref="D16:G16"/>
    <mergeCell ref="D17:G17"/>
    <mergeCell ref="Q23:R23"/>
    <mergeCell ref="B79:C79"/>
    <mergeCell ref="B80:C80"/>
    <mergeCell ref="B77:C77"/>
    <mergeCell ref="B78:C78"/>
    <mergeCell ref="H71:I71"/>
    <mergeCell ref="H72:I72"/>
    <mergeCell ref="H66:I66"/>
    <mergeCell ref="H69:I69"/>
    <mergeCell ref="H70:I70"/>
    <mergeCell ref="H63:I63"/>
    <mergeCell ref="H64:I64"/>
    <mergeCell ref="H65:I65"/>
    <mergeCell ref="H60:I60"/>
    <mergeCell ref="H61:I61"/>
    <mergeCell ref="H62:I62"/>
    <mergeCell ref="E59:F59"/>
    <mergeCell ref="H59:I59"/>
    <mergeCell ref="D35:G35"/>
    <mergeCell ref="D42:G42"/>
    <mergeCell ref="D43:G43"/>
    <mergeCell ref="D38:G38"/>
    <mergeCell ref="D39:G39"/>
    <mergeCell ref="D40:G40"/>
    <mergeCell ref="D36:G36"/>
    <mergeCell ref="D37:G37"/>
    <mergeCell ref="G48:H48"/>
    <mergeCell ref="G49:H49"/>
    <mergeCell ref="G50:H50"/>
    <mergeCell ref="G51:H51"/>
    <mergeCell ref="G52:H52"/>
    <mergeCell ref="G53:H53"/>
    <mergeCell ref="G54:H54"/>
    <mergeCell ref="B56:C56"/>
    <mergeCell ref="D31:G31"/>
    <mergeCell ref="B52:C52"/>
    <mergeCell ref="D32:G32"/>
    <mergeCell ref="B53:C53"/>
    <mergeCell ref="D29:G29"/>
    <mergeCell ref="B50:C50"/>
    <mergeCell ref="D30:G30"/>
    <mergeCell ref="B51:C51"/>
    <mergeCell ref="B49:C49"/>
    <mergeCell ref="D44:G44"/>
    <mergeCell ref="D45:G45"/>
    <mergeCell ref="D46:G46"/>
    <mergeCell ref="D41:G41"/>
    <mergeCell ref="B48:C48"/>
    <mergeCell ref="B7:E7"/>
    <mergeCell ref="F7:R7"/>
    <mergeCell ref="Q28:R28"/>
    <mergeCell ref="Q29:R29"/>
    <mergeCell ref="Q30:R30"/>
    <mergeCell ref="V36:W36"/>
    <mergeCell ref="Q31:R31"/>
    <mergeCell ref="Q20:R20"/>
    <mergeCell ref="Q21:R21"/>
    <mergeCell ref="Q22:R22"/>
    <mergeCell ref="Q16:R16"/>
    <mergeCell ref="Q17:R17"/>
    <mergeCell ref="Q18:R18"/>
    <mergeCell ref="Q19:R19"/>
    <mergeCell ref="Q26:R26"/>
    <mergeCell ref="Q27:R27"/>
  </mergeCells>
  <phoneticPr fontId="2"/>
  <conditionalFormatting sqref="C47">
    <cfRule type="cellIs" dxfId="6" priority="8" stopIfTrue="1" operator="equal">
      <formula>"休日祝日"</formula>
    </cfRule>
    <cfRule type="cellIs" dxfId="5" priority="9" stopIfTrue="1" operator="equal">
      <formula>"日"</formula>
    </cfRule>
    <cfRule type="cellIs" dxfId="4" priority="10" stopIfTrue="1" operator="equal">
      <formula>"土"</formula>
    </cfRule>
  </conditionalFormatting>
  <conditionalFormatting sqref="C16:C46">
    <cfRule type="cellIs" dxfId="3" priority="5" stopIfTrue="1" operator="equal">
      <formula>"休日祝日"</formula>
    </cfRule>
    <cfRule type="cellIs" dxfId="2" priority="6" stopIfTrue="1" operator="equal">
      <formula>"日"</formula>
    </cfRule>
    <cfRule type="cellIs" dxfId="1" priority="7" stopIfTrue="1" operator="equal">
      <formula>"土"</formula>
    </cfRule>
  </conditionalFormatting>
  <conditionalFormatting sqref="M16:M46">
    <cfRule type="expression" dxfId="0" priority="1" stopIfTrue="1">
      <formula>$M16&lt;0</formula>
    </cfRule>
  </conditionalFormatting>
  <dataValidations count="3">
    <dataValidation type="list" allowBlank="1" showInputMessage="1" showErrorMessage="1" sqref="B13">
      <formula1>$E$76:$E$87</formula1>
    </dataValidation>
    <dataValidation type="list" allowBlank="1" showInputMessage="1" showErrorMessage="1" sqref="F11">
      <formula1>$E$71:$E$72</formula1>
    </dataValidation>
    <dataValidation type="list" allowBlank="1" showInputMessage="1" showErrorMessage="1" sqref="F10:M10">
      <formula1>$E$60:$E$68</formula1>
    </dataValidation>
  </dataValidations>
  <printOptions horizontalCentered="1" verticalCentered="1"/>
  <pageMargins left="0" right="0" top="0" bottom="0" header="0" footer="0"/>
  <pageSetup paperSize="9" scale="75" fitToWidth="0" orientation="portrait" cellComments="asDisplayed" r:id="rId1"/>
  <headerFooter alignWithMargins="0"/>
  <colBreaks count="1" manualBreakCount="1">
    <brk id="18"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62"/>
  <sheetViews>
    <sheetView topLeftCell="A25" zoomScaleNormal="100" workbookViewId="0">
      <selection activeCell="D62" sqref="D62"/>
    </sheetView>
  </sheetViews>
  <sheetFormatPr defaultRowHeight="13.5"/>
  <cols>
    <col min="3" max="3" width="11.625" style="22" bestFit="1" customWidth="1"/>
  </cols>
  <sheetData>
    <row r="1" spans="1:6">
      <c r="A1" s="23" t="s">
        <v>32</v>
      </c>
    </row>
    <row r="3" spans="1:6">
      <c r="F3" s="23"/>
    </row>
    <row r="4" spans="1:6">
      <c r="B4" t="s">
        <v>12</v>
      </c>
      <c r="C4" s="22">
        <v>42005</v>
      </c>
      <c r="D4" t="s">
        <v>46</v>
      </c>
    </row>
    <row r="5" spans="1:6">
      <c r="C5" s="22">
        <v>42006</v>
      </c>
      <c r="D5" t="s">
        <v>44</v>
      </c>
    </row>
    <row r="6" spans="1:6">
      <c r="C6" s="22">
        <v>42016</v>
      </c>
      <c r="D6" t="s">
        <v>16</v>
      </c>
    </row>
    <row r="7" spans="1:6">
      <c r="C7" s="22">
        <v>42046</v>
      </c>
      <c r="D7" t="s">
        <v>17</v>
      </c>
    </row>
    <row r="8" spans="1:6">
      <c r="C8" s="22">
        <v>42084</v>
      </c>
      <c r="D8" t="s">
        <v>18</v>
      </c>
    </row>
    <row r="9" spans="1:6">
      <c r="C9" s="22">
        <v>42117</v>
      </c>
      <c r="D9" t="s">
        <v>19</v>
      </c>
    </row>
    <row r="10" spans="1:6">
      <c r="C10" s="22">
        <v>42123</v>
      </c>
      <c r="D10" t="s">
        <v>20</v>
      </c>
    </row>
    <row r="11" spans="1:6">
      <c r="C11" s="22">
        <v>42127</v>
      </c>
      <c r="D11" t="s">
        <v>21</v>
      </c>
    </row>
    <row r="12" spans="1:6">
      <c r="C12" s="22">
        <v>42128</v>
      </c>
      <c r="D12" t="s">
        <v>22</v>
      </c>
    </row>
    <row r="13" spans="1:6">
      <c r="C13" s="22">
        <v>42129</v>
      </c>
      <c r="D13" t="s">
        <v>23</v>
      </c>
    </row>
    <row r="14" spans="1:6">
      <c r="C14" s="22">
        <v>42130</v>
      </c>
      <c r="D14" t="s">
        <v>15</v>
      </c>
    </row>
    <row r="15" spans="1:6">
      <c r="C15" s="22">
        <v>42205</v>
      </c>
      <c r="D15" t="s">
        <v>24</v>
      </c>
    </row>
    <row r="16" spans="1:6">
      <c r="C16" s="22">
        <v>42268</v>
      </c>
      <c r="D16" t="s">
        <v>25</v>
      </c>
    </row>
    <row r="17" spans="2:4">
      <c r="C17" s="22">
        <v>42269</v>
      </c>
      <c r="D17" t="s">
        <v>27</v>
      </c>
    </row>
    <row r="18" spans="2:4">
      <c r="C18" s="22">
        <v>42270</v>
      </c>
      <c r="D18" t="s">
        <v>26</v>
      </c>
    </row>
    <row r="19" spans="2:4">
      <c r="C19" s="22">
        <v>42289</v>
      </c>
      <c r="D19" t="s">
        <v>28</v>
      </c>
    </row>
    <row r="20" spans="2:4">
      <c r="C20" s="22">
        <v>42311</v>
      </c>
      <c r="D20" t="s">
        <v>29</v>
      </c>
    </row>
    <row r="21" spans="2:4">
      <c r="C21" s="22">
        <v>42331</v>
      </c>
      <c r="D21" t="s">
        <v>30</v>
      </c>
    </row>
    <row r="22" spans="2:4">
      <c r="C22" s="22">
        <v>42361</v>
      </c>
      <c r="D22" t="s">
        <v>31</v>
      </c>
    </row>
    <row r="23" spans="2:4">
      <c r="C23" s="22">
        <v>42368</v>
      </c>
      <c r="D23" t="s">
        <v>45</v>
      </c>
    </row>
    <row r="24" spans="2:4">
      <c r="C24" s="22">
        <v>42369</v>
      </c>
      <c r="D24" t="s">
        <v>45</v>
      </c>
    </row>
    <row r="25" spans="2:4">
      <c r="B25" t="s">
        <v>13</v>
      </c>
      <c r="C25" s="22">
        <v>42370</v>
      </c>
      <c r="D25" t="s">
        <v>14</v>
      </c>
    </row>
    <row r="26" spans="2:4">
      <c r="C26" s="22">
        <v>42373</v>
      </c>
      <c r="D26" t="s">
        <v>45</v>
      </c>
    </row>
    <row r="27" spans="2:4">
      <c r="C27" s="22">
        <v>42380</v>
      </c>
      <c r="D27" t="s">
        <v>16</v>
      </c>
    </row>
    <row r="28" spans="2:4">
      <c r="C28" s="22">
        <v>42411</v>
      </c>
      <c r="D28" t="s">
        <v>17</v>
      </c>
    </row>
    <row r="29" spans="2:4">
      <c r="C29" s="22">
        <v>42449</v>
      </c>
      <c r="D29" t="s">
        <v>18</v>
      </c>
    </row>
    <row r="30" spans="2:4">
      <c r="C30" s="22">
        <v>42450</v>
      </c>
      <c r="D30" t="s">
        <v>15</v>
      </c>
    </row>
    <row r="31" spans="2:4">
      <c r="C31" s="22">
        <v>42483</v>
      </c>
      <c r="D31" t="s">
        <v>19</v>
      </c>
    </row>
    <row r="32" spans="2:4">
      <c r="C32" s="22">
        <v>42489</v>
      </c>
      <c r="D32" t="s">
        <v>20</v>
      </c>
    </row>
    <row r="33" spans="2:4">
      <c r="C33" s="22">
        <v>42493</v>
      </c>
      <c r="D33" t="s">
        <v>21</v>
      </c>
    </row>
    <row r="34" spans="2:4">
      <c r="C34" s="22">
        <v>42494</v>
      </c>
      <c r="D34" t="s">
        <v>22</v>
      </c>
    </row>
    <row r="35" spans="2:4">
      <c r="C35" s="22">
        <v>42495</v>
      </c>
      <c r="D35" t="s">
        <v>23</v>
      </c>
    </row>
    <row r="36" spans="2:4">
      <c r="C36" s="22">
        <v>42569</v>
      </c>
      <c r="D36" t="s">
        <v>24</v>
      </c>
    </row>
    <row r="37" spans="2:4">
      <c r="C37" s="22">
        <v>42593</v>
      </c>
      <c r="D37" t="s">
        <v>48</v>
      </c>
    </row>
    <row r="38" spans="2:4">
      <c r="C38" s="22">
        <v>42632</v>
      </c>
      <c r="D38" t="s">
        <v>25</v>
      </c>
    </row>
    <row r="39" spans="2:4">
      <c r="C39" s="22">
        <v>42635</v>
      </c>
      <c r="D39" t="s">
        <v>26</v>
      </c>
    </row>
    <row r="40" spans="2:4">
      <c r="C40" s="22">
        <v>42653</v>
      </c>
      <c r="D40" t="s">
        <v>28</v>
      </c>
    </row>
    <row r="41" spans="2:4">
      <c r="C41" s="22">
        <v>42677</v>
      </c>
      <c r="D41" t="s">
        <v>29</v>
      </c>
    </row>
    <row r="42" spans="2:4">
      <c r="C42" s="22">
        <v>42697</v>
      </c>
      <c r="D42" t="s">
        <v>30</v>
      </c>
    </row>
    <row r="43" spans="2:4">
      <c r="C43" s="22">
        <v>42727</v>
      </c>
      <c r="D43" t="s">
        <v>31</v>
      </c>
    </row>
    <row r="44" spans="2:4">
      <c r="B44" t="s">
        <v>49</v>
      </c>
      <c r="C44" s="22">
        <v>42736</v>
      </c>
      <c r="D44" t="s">
        <v>46</v>
      </c>
    </row>
    <row r="45" spans="2:4">
      <c r="C45" s="22">
        <v>42737</v>
      </c>
      <c r="D45" t="s">
        <v>15</v>
      </c>
    </row>
    <row r="46" spans="2:4">
      <c r="C46" s="22">
        <v>42744</v>
      </c>
      <c r="D46" t="s">
        <v>16</v>
      </c>
    </row>
    <row r="47" spans="2:4">
      <c r="C47" s="22">
        <v>42777</v>
      </c>
      <c r="D47" t="s">
        <v>17</v>
      </c>
    </row>
    <row r="48" spans="2:4">
      <c r="C48" s="22">
        <v>42814</v>
      </c>
      <c r="D48" t="s">
        <v>18</v>
      </c>
    </row>
    <row r="49" spans="3:5">
      <c r="C49" s="22">
        <v>42848</v>
      </c>
      <c r="D49" t="s">
        <v>19</v>
      </c>
    </row>
    <row r="50" spans="3:5">
      <c r="C50" s="22">
        <v>42854</v>
      </c>
      <c r="D50" t="s">
        <v>20</v>
      </c>
    </row>
    <row r="51" spans="3:5">
      <c r="C51" s="22">
        <v>42858</v>
      </c>
      <c r="D51" t="s">
        <v>21</v>
      </c>
    </row>
    <row r="52" spans="3:5">
      <c r="C52" s="22">
        <v>42859</v>
      </c>
      <c r="D52" t="s">
        <v>22</v>
      </c>
      <c r="E52" s="49"/>
    </row>
    <row r="53" spans="3:5">
      <c r="C53" s="22">
        <v>42860</v>
      </c>
      <c r="D53" t="s">
        <v>23</v>
      </c>
      <c r="E53" s="49"/>
    </row>
    <row r="54" spans="3:5">
      <c r="C54" s="22">
        <v>42933</v>
      </c>
      <c r="D54" t="s">
        <v>24</v>
      </c>
      <c r="E54" s="49"/>
    </row>
    <row r="55" spans="3:5">
      <c r="C55" s="22">
        <v>42958</v>
      </c>
      <c r="D55" t="s">
        <v>50</v>
      </c>
      <c r="E55" s="49"/>
    </row>
    <row r="56" spans="3:5">
      <c r="C56" s="22">
        <v>42996</v>
      </c>
      <c r="D56" t="s">
        <v>25</v>
      </c>
      <c r="E56" s="49"/>
    </row>
    <row r="57" spans="3:5">
      <c r="C57" s="22">
        <v>43001</v>
      </c>
      <c r="D57" t="s">
        <v>26</v>
      </c>
      <c r="E57" s="49"/>
    </row>
    <row r="58" spans="3:5">
      <c r="C58" s="22">
        <v>43017</v>
      </c>
      <c r="D58" t="s">
        <v>28</v>
      </c>
      <c r="E58" s="49"/>
    </row>
    <row r="59" spans="3:5">
      <c r="C59" s="22">
        <v>43042</v>
      </c>
      <c r="D59" t="s">
        <v>29</v>
      </c>
      <c r="E59" s="49"/>
    </row>
    <row r="60" spans="3:5">
      <c r="C60" s="22">
        <v>43062</v>
      </c>
      <c r="D60" t="s">
        <v>30</v>
      </c>
      <c r="E60" s="49"/>
    </row>
    <row r="61" spans="3:5">
      <c r="C61" s="22">
        <v>43092</v>
      </c>
      <c r="D61" t="s">
        <v>31</v>
      </c>
      <c r="E61" s="49"/>
    </row>
    <row r="62" spans="3:5">
      <c r="C62" s="48"/>
      <c r="D62" s="49"/>
      <c r="E62" s="49"/>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&lt;様式23&gt;勤務表</vt:lpstr>
      <vt:lpstr>休日・祝日</vt:lpstr>
      <vt:lpstr>'&lt;様式23&gt;勤務表'!Print_Area</vt:lpstr>
      <vt:lpstr>祝日</vt:lpstr>
    </vt:vector>
  </TitlesOfParts>
  <Company>慶應義塾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慶應義塾</dc:creator>
  <cp:lastModifiedBy>慶應義塾</cp:lastModifiedBy>
  <cp:lastPrinted>2017-03-15T05:59:16Z</cp:lastPrinted>
  <dcterms:created xsi:type="dcterms:W3CDTF">2006-04-10T05:15:19Z</dcterms:created>
  <dcterms:modified xsi:type="dcterms:W3CDTF">2017-04-04T05:34:40Z</dcterms:modified>
</cp:coreProperties>
</file>